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カウンセリング\"/>
    </mc:Choice>
  </mc:AlternateContent>
  <workbookProtection workbookAlgorithmName="SHA-512" workbookHashValue="+DXo8LZaBaxI9ibTI7/PEmvRGE30qUG3OlGbDJNxn1Kzh28PB8OqeoEG8WA96hjY3A9xeOiVWhnmHUeXkGxZFg==" workbookSaltValue="sDU2ERAFK/bwLLYoOYpYRA==" workbookSpinCount="100000" lockStructure="1"/>
  <bookViews>
    <workbookView xWindow="-120" yWindow="-120" windowWidth="20736" windowHeight="11760" tabRatio="716"/>
  </bookViews>
  <sheets>
    <sheet name="アセスメント" sheetId="2" r:id="rId1"/>
    <sheet name="個別シート" sheetId="7" r:id="rId2"/>
    <sheet name="消さないでね" sheetId="5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5" l="1"/>
  <c r="Q19" i="5"/>
  <c r="P19" i="5"/>
  <c r="O19" i="5"/>
  <c r="N19" i="5"/>
  <c r="R16" i="5"/>
  <c r="Q16" i="5"/>
  <c r="Q17" i="5" s="1"/>
  <c r="P16" i="5"/>
  <c r="O16" i="5"/>
  <c r="N16" i="5"/>
  <c r="H35" i="5"/>
  <c r="R13" i="5"/>
  <c r="Q13" i="5"/>
  <c r="P13" i="5"/>
  <c r="O13" i="5"/>
  <c r="N13" i="5"/>
  <c r="H30" i="5"/>
  <c r="R10" i="5"/>
  <c r="Q10" i="5"/>
  <c r="P10" i="5"/>
  <c r="O10" i="5"/>
  <c r="N10" i="5"/>
  <c r="H23" i="5"/>
  <c r="R7" i="5"/>
  <c r="R8" i="5" s="1"/>
  <c r="Q7" i="5"/>
  <c r="Q8" i="5" s="1"/>
  <c r="P7" i="5"/>
  <c r="P8" i="5" s="1"/>
  <c r="O7" i="5"/>
  <c r="O8" i="5" s="1"/>
  <c r="N7" i="5"/>
  <c r="N8" i="5" s="1"/>
  <c r="H17" i="5"/>
  <c r="R4" i="5"/>
  <c r="R5" i="5" s="1"/>
  <c r="Q4" i="5"/>
  <c r="Q5" i="5" s="1"/>
  <c r="P4" i="5"/>
  <c r="P5" i="5" s="1"/>
  <c r="O4" i="5"/>
  <c r="N4" i="5"/>
  <c r="N5" i="5" s="1"/>
  <c r="H11" i="5"/>
  <c r="H45" i="5"/>
  <c r="H44" i="5"/>
  <c r="H43" i="5"/>
  <c r="H42" i="5"/>
  <c r="H41" i="5"/>
  <c r="H39" i="5"/>
  <c r="H38" i="5"/>
  <c r="H37" i="5"/>
  <c r="H36" i="5"/>
  <c r="H33" i="5"/>
  <c r="H32" i="5"/>
  <c r="H31" i="5"/>
  <c r="H29" i="5"/>
  <c r="H27" i="5"/>
  <c r="H26" i="5"/>
  <c r="H25" i="5"/>
  <c r="H24" i="5"/>
  <c r="H21" i="5"/>
  <c r="H20" i="5"/>
  <c r="H19" i="5"/>
  <c r="H18" i="5"/>
  <c r="H15" i="5"/>
  <c r="H14" i="5"/>
  <c r="H13" i="5"/>
  <c r="H12" i="5"/>
  <c r="F4" i="5"/>
  <c r="M31" i="5" s="1"/>
  <c r="O5" i="5" l="1"/>
  <c r="G4" i="5"/>
  <c r="N31" i="5" s="1"/>
  <c r="H4" i="5"/>
  <c r="O31" i="5" s="1"/>
  <c r="O17" i="5" l="1"/>
  <c r="R20" i="5"/>
  <c r="I45" i="5"/>
  <c r="Q20" i="5"/>
  <c r="I44" i="5"/>
  <c r="P20" i="5"/>
  <c r="I43" i="5"/>
  <c r="O20" i="5"/>
  <c r="I42" i="5"/>
  <c r="N20" i="5"/>
  <c r="I41" i="5"/>
  <c r="R17" i="5"/>
  <c r="I39" i="5"/>
  <c r="I38" i="5"/>
  <c r="P17" i="5"/>
  <c r="I37" i="5"/>
  <c r="I36" i="5"/>
  <c r="N17" i="5"/>
  <c r="I35" i="5"/>
  <c r="R14" i="5"/>
  <c r="I33" i="5"/>
  <c r="Q14" i="5"/>
  <c r="I32" i="5"/>
  <c r="P14" i="5"/>
  <c r="I31" i="5"/>
  <c r="O14" i="5"/>
  <c r="I30" i="5"/>
  <c r="N14" i="5"/>
  <c r="I29" i="5"/>
  <c r="R11" i="5"/>
  <c r="I27" i="5"/>
  <c r="Q11" i="5"/>
  <c r="I26" i="5"/>
  <c r="P11" i="5"/>
  <c r="I25" i="5"/>
  <c r="O11" i="5"/>
  <c r="I24" i="5"/>
  <c r="N11" i="5"/>
  <c r="I23" i="5"/>
  <c r="I21" i="5"/>
  <c r="I20" i="5"/>
  <c r="I19" i="5"/>
  <c r="I18" i="5"/>
  <c r="I17" i="5"/>
  <c r="I15" i="5"/>
  <c r="I14" i="5"/>
  <c r="I13" i="5"/>
  <c r="I12" i="5"/>
  <c r="I11" i="5"/>
  <c r="J4" i="5"/>
  <c r="Q31" i="5" s="1"/>
  <c r="I4" i="5"/>
  <c r="P31" i="5" s="1"/>
  <c r="C1" i="5"/>
  <c r="G8" i="7" s="1"/>
  <c r="S5" i="5" l="1"/>
  <c r="S20" i="5"/>
  <c r="S17" i="5"/>
  <c r="S14" i="5"/>
  <c r="S11" i="5"/>
  <c r="S8" i="5"/>
  <c r="J11" i="5"/>
  <c r="J17" i="5"/>
  <c r="K17" i="5" s="1"/>
  <c r="G47" i="5" s="1"/>
  <c r="J29" i="5"/>
  <c r="K29" i="5" s="1"/>
  <c r="I47" i="5" s="1"/>
  <c r="J23" i="5"/>
  <c r="J35" i="5"/>
  <c r="J41" i="5"/>
  <c r="K41" i="5" l="1"/>
  <c r="K35" i="5"/>
  <c r="K23" i="5"/>
  <c r="K11" i="5"/>
  <c r="N41" i="5" s="1"/>
  <c r="N44" i="5"/>
  <c r="S21" i="5"/>
  <c r="Q24" i="5" s="1"/>
  <c r="N42" i="5"/>
  <c r="N43" i="5" l="1"/>
  <c r="H47" i="5"/>
  <c r="N45" i="5"/>
  <c r="J47" i="5"/>
  <c r="F47" i="5"/>
  <c r="N46" i="5"/>
  <c r="K47" i="5"/>
  <c r="Q25" i="5" l="1"/>
  <c r="N13" i="7" s="1"/>
</calcChain>
</file>

<file path=xl/sharedStrings.xml><?xml version="1.0" encoding="utf-8"?>
<sst xmlns="http://schemas.openxmlformats.org/spreadsheetml/2006/main" count="159" uniqueCount="109">
  <si>
    <t>評価の観点</t>
    <rPh sb="0" eb="2">
      <t>ヒョウカ</t>
    </rPh>
    <rPh sb="3" eb="5">
      <t>カンテン</t>
    </rPh>
    <phoneticPr fontId="1"/>
  </si>
  <si>
    <t>評価</t>
    <rPh sb="0" eb="2">
      <t>ヒョウカ</t>
    </rPh>
    <phoneticPr fontId="1"/>
  </si>
  <si>
    <t>活動項目</t>
    <rPh sb="0" eb="2">
      <t>カツドウ</t>
    </rPh>
    <rPh sb="2" eb="4">
      <t>コウモク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</si>
  <si>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</si>
  <si>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</si>
  <si>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</si>
  <si>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</si>
  <si>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</si>
  <si>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A　合計</t>
    <rPh sb="2" eb="4">
      <t>ゴウケイ</t>
    </rPh>
    <phoneticPr fontId="1"/>
  </si>
  <si>
    <t>B　合計</t>
    <rPh sb="2" eb="4">
      <t>ゴウケイ</t>
    </rPh>
    <phoneticPr fontId="1"/>
  </si>
  <si>
    <t>C　合計</t>
    <rPh sb="2" eb="4">
      <t>ゴウケイ</t>
    </rPh>
    <phoneticPr fontId="1"/>
  </si>
  <si>
    <t>D　合計</t>
    <rPh sb="2" eb="4">
      <t>ゴウケイ</t>
    </rPh>
    <phoneticPr fontId="1"/>
  </si>
  <si>
    <t>E　合計</t>
    <rPh sb="2" eb="4">
      <t>ゴウケイ</t>
    </rPh>
    <phoneticPr fontId="1"/>
  </si>
  <si>
    <t>日中作業評価+就労に向けた総合評価</t>
    <rPh sb="0" eb="2">
      <t>ニッチュウ</t>
    </rPh>
    <rPh sb="2" eb="4">
      <t>サギョウ</t>
    </rPh>
    <rPh sb="4" eb="6">
      <t>ヒョウカ</t>
    </rPh>
    <rPh sb="7" eb="9">
      <t>シュウロウ</t>
    </rPh>
    <rPh sb="10" eb="11">
      <t>ム</t>
    </rPh>
    <rPh sb="13" eb="15">
      <t>ソウゴウ</t>
    </rPh>
    <rPh sb="15" eb="17">
      <t>ヒョウカ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</si>
  <si>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</si>
  <si>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</si>
  <si>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</si>
  <si>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</si>
  <si>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</si>
  <si>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日中作業評価</t>
    <rPh sb="0" eb="2">
      <t>ニッチュウ</t>
    </rPh>
    <rPh sb="2" eb="4">
      <t>サギョウ</t>
    </rPh>
    <rPh sb="4" eb="6">
      <t>ヒョウカ</t>
    </rPh>
    <phoneticPr fontId="1"/>
  </si>
  <si>
    <t>生　年　月　日</t>
    <phoneticPr fontId="1"/>
  </si>
  <si>
    <t>年　齢</t>
    <rPh sb="0" eb="1">
      <t>トシ</t>
    </rPh>
    <rPh sb="2" eb="3">
      <t>トシ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</si>
  <si>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</si>
  <si>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</si>
  <si>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</si>
  <si>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</si>
  <si>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A</t>
    <phoneticPr fontId="1"/>
  </si>
  <si>
    <t>B</t>
    <phoneticPr fontId="1"/>
  </si>
  <si>
    <t>E</t>
    <phoneticPr fontId="1"/>
  </si>
  <si>
    <t>C</t>
    <phoneticPr fontId="1"/>
  </si>
  <si>
    <t>D</t>
    <phoneticPr fontId="1"/>
  </si>
  <si>
    <t>評価</t>
    <rPh sb="0" eb="2">
      <t>ヒョウカ</t>
    </rPh>
    <phoneticPr fontId="1"/>
  </si>
  <si>
    <t>点数</t>
    <rPh sb="0" eb="2">
      <t>テンスウ</t>
    </rPh>
    <phoneticPr fontId="1"/>
  </si>
  <si>
    <t>個数</t>
    <rPh sb="0" eb="2">
      <t>コスウ</t>
    </rPh>
    <phoneticPr fontId="1"/>
  </si>
  <si>
    <t>評価合計</t>
    <rPh sb="0" eb="2">
      <t>ヒョウカ</t>
    </rPh>
    <rPh sb="2" eb="4">
      <t>ゴウケイ</t>
    </rPh>
    <phoneticPr fontId="1"/>
  </si>
  <si>
    <t>全平均値</t>
    <rPh sb="0" eb="1">
      <t>ゼン</t>
    </rPh>
    <rPh sb="1" eb="4">
      <t>ヘイキンチ</t>
    </rPh>
    <phoneticPr fontId="1"/>
  </si>
  <si>
    <t>平均調整</t>
    <rPh sb="0" eb="2">
      <t>ヘイキン</t>
    </rPh>
    <rPh sb="2" eb="4">
      <t>チョウセイ</t>
    </rPh>
    <phoneticPr fontId="1"/>
  </si>
  <si>
    <t>出店販売</t>
    <rPh sb="0" eb="2">
      <t>シュッテン</t>
    </rPh>
    <rPh sb="2" eb="4">
      <t>ハンバイ</t>
    </rPh>
    <phoneticPr fontId="1"/>
  </si>
  <si>
    <t>コーヒー選別</t>
    <rPh sb="4" eb="6">
      <t>センベツ</t>
    </rPh>
    <phoneticPr fontId="1"/>
  </si>
  <si>
    <t>ドリップバッグ</t>
    <phoneticPr fontId="1"/>
  </si>
  <si>
    <t>小物①</t>
    <rPh sb="0" eb="2">
      <t>コモノ</t>
    </rPh>
    <phoneticPr fontId="1"/>
  </si>
  <si>
    <t>小物②</t>
    <rPh sb="0" eb="2">
      <t>コモノ</t>
    </rPh>
    <phoneticPr fontId="1"/>
  </si>
  <si>
    <t>総合計</t>
    <rPh sb="0" eb="1">
      <t>ソウ</t>
    </rPh>
    <rPh sb="1" eb="3">
      <t>ゴウケイ</t>
    </rPh>
    <phoneticPr fontId="1"/>
  </si>
  <si>
    <t>支援度点数</t>
    <rPh sb="0" eb="2">
      <t>シエン</t>
    </rPh>
    <rPh sb="2" eb="3">
      <t>ド</t>
    </rPh>
    <rPh sb="3" eb="5">
      <t>テンスウ</t>
    </rPh>
    <phoneticPr fontId="1"/>
  </si>
  <si>
    <t>総合評価</t>
    <rPh sb="0" eb="2">
      <t>ソウゴウ</t>
    </rPh>
    <rPh sb="2" eb="4">
      <t>ヒョウカ</t>
    </rPh>
    <phoneticPr fontId="1"/>
  </si>
  <si>
    <t>評価点</t>
    <rPh sb="0" eb="3">
      <t>ヒョウカテン</t>
    </rPh>
    <phoneticPr fontId="1"/>
  </si>
  <si>
    <t>被評価者名</t>
    <rPh sb="0" eb="1">
      <t>ヒ</t>
    </rPh>
    <rPh sb="1" eb="5">
      <t>ヒョウカシャメイ</t>
    </rPh>
    <phoneticPr fontId="1"/>
  </si>
  <si>
    <t>名前</t>
    <rPh sb="0" eb="2">
      <t>ナマエ</t>
    </rPh>
    <phoneticPr fontId="1"/>
  </si>
  <si>
    <t>生年</t>
    <rPh sb="0" eb="2">
      <t>セイネン</t>
    </rPh>
    <phoneticPr fontId="1"/>
  </si>
  <si>
    <t>日中活動</t>
    <rPh sb="0" eb="2">
      <t>ニッチュウ</t>
    </rPh>
    <rPh sb="2" eb="4">
      <t>カツドウ</t>
    </rPh>
    <phoneticPr fontId="1"/>
  </si>
  <si>
    <t>日中活動評価＋</t>
    <rPh sb="0" eb="2">
      <t>ニッチュウ</t>
    </rPh>
    <rPh sb="2" eb="4">
      <t>カツドウ</t>
    </rPh>
    <rPh sb="4" eb="6">
      <t>ヒョウカ</t>
    </rPh>
    <phoneticPr fontId="1"/>
  </si>
  <si>
    <t>最終評価</t>
    <rPh sb="0" eb="4">
      <t>サイシュウヒョウカ</t>
    </rPh>
    <phoneticPr fontId="1"/>
  </si>
  <si>
    <t>合　計</t>
    <rPh sb="0" eb="1">
      <t>ゴウ</t>
    </rPh>
    <rPh sb="2" eb="3">
      <t>ケイ</t>
    </rPh>
    <phoneticPr fontId="1"/>
  </si>
  <si>
    <t>評価期間</t>
    <rPh sb="0" eb="2">
      <t>ヒョウカ</t>
    </rPh>
    <rPh sb="2" eb="4">
      <t>キカン</t>
    </rPh>
    <phoneticPr fontId="1"/>
  </si>
  <si>
    <t>作成日</t>
    <rPh sb="0" eb="3">
      <t>サクセイビ</t>
    </rPh>
    <phoneticPr fontId="1"/>
  </si>
  <si>
    <t>紙すき</t>
    <rPh sb="0" eb="1">
      <t>カミ</t>
    </rPh>
    <phoneticPr fontId="1"/>
  </si>
  <si>
    <t>　</t>
    <phoneticPr fontId="1"/>
  </si>
  <si>
    <t>4～9月</t>
    <rPh sb="3" eb="4">
      <t>ガツ</t>
    </rPh>
    <phoneticPr fontId="1"/>
  </si>
  <si>
    <t>10～3月</t>
    <rPh sb="4" eb="5">
      <t>ガツ</t>
    </rPh>
    <phoneticPr fontId="1"/>
  </si>
  <si>
    <t>お　名　前</t>
    <rPh sb="2" eb="3">
      <t>ナ</t>
    </rPh>
    <rPh sb="4" eb="5">
      <t>マエ</t>
    </rPh>
    <phoneticPr fontId="1"/>
  </si>
  <si>
    <t>特　性</t>
    <rPh sb="0" eb="1">
      <t>トク</t>
    </rPh>
    <rPh sb="2" eb="3">
      <t>セイ</t>
    </rPh>
    <phoneticPr fontId="1"/>
  </si>
  <si>
    <t>パワー</t>
    <phoneticPr fontId="1"/>
  </si>
  <si>
    <t>751～1100　できることがたくさん！</t>
    <phoneticPr fontId="1"/>
  </si>
  <si>
    <t>1100～1450　いろんなことに挑戦してみよう！</t>
    <rPh sb="17" eb="19">
      <t>チョウセン</t>
    </rPh>
    <phoneticPr fontId="1"/>
  </si>
  <si>
    <t>500～750　お手伝いが必要かも…</t>
    <rPh sb="9" eb="11">
      <t>テツダ</t>
    </rPh>
    <rPh sb="13" eb="15">
      <t>ヒツヨウ</t>
    </rPh>
    <phoneticPr fontId="1"/>
  </si>
  <si>
    <t>ASD
ADHD</t>
    <phoneticPr fontId="1"/>
  </si>
  <si>
    <t>　　【子 ど も の 様 子 ・ 特 徴 グ ラ フ】</t>
    <rPh sb="3" eb="4">
      <t>コ</t>
    </rPh>
    <rPh sb="11" eb="12">
      <t>サマ</t>
    </rPh>
    <rPh sb="13" eb="14">
      <t>コ</t>
    </rPh>
    <rPh sb="17" eb="18">
      <t>トク</t>
    </rPh>
    <rPh sb="19" eb="20">
      <t>チョウ</t>
    </rPh>
    <phoneticPr fontId="1"/>
  </si>
  <si>
    <t>集中力
・
切り替え</t>
    <rPh sb="0" eb="3">
      <t>シュウチュウリョク</t>
    </rPh>
    <rPh sb="6" eb="7">
      <t>キ</t>
    </rPh>
    <rPh sb="8" eb="9">
      <t>カ</t>
    </rPh>
    <phoneticPr fontId="1"/>
  </si>
  <si>
    <t>体の使い方
・
感覚</t>
    <rPh sb="0" eb="1">
      <t>カラダ</t>
    </rPh>
    <rPh sb="2" eb="3">
      <t>ツカ</t>
    </rPh>
    <rPh sb="4" eb="5">
      <t>カタ</t>
    </rPh>
    <rPh sb="8" eb="10">
      <t>カンカク</t>
    </rPh>
    <phoneticPr fontId="1"/>
  </si>
  <si>
    <t>コミュニケーション
・
社会性</t>
    <rPh sb="12" eb="15">
      <t>シャカイセイ</t>
    </rPh>
    <phoneticPr fontId="1"/>
  </si>
  <si>
    <t>半年後の目標</t>
    <rPh sb="0" eb="2">
      <t>ハントシ</t>
    </rPh>
    <rPh sb="2" eb="3">
      <t>アト</t>
    </rPh>
    <rPh sb="4" eb="6">
      <t>モクヒョウ</t>
    </rPh>
    <phoneticPr fontId="1"/>
  </si>
  <si>
    <t>一ヵ月後の目標</t>
    <rPh sb="0" eb="1">
      <t>イッ</t>
    </rPh>
    <rPh sb="2" eb="4">
      <t>ゲツゴ</t>
    </rPh>
    <rPh sb="5" eb="7">
      <t>モクヒョウ</t>
    </rPh>
    <phoneticPr fontId="1"/>
  </si>
  <si>
    <t>三ヵ月後の目標</t>
    <rPh sb="0" eb="1">
      <t>サン</t>
    </rPh>
    <rPh sb="2" eb="4">
      <t>ゲツゴ</t>
    </rPh>
    <rPh sb="5" eb="7">
      <t>モクヒョウ</t>
    </rPh>
    <phoneticPr fontId="1"/>
  </si>
  <si>
    <t>気付き・芽生え</t>
    <rPh sb="0" eb="2">
      <t>キヅ</t>
    </rPh>
    <rPh sb="4" eb="6">
      <t>メバ</t>
    </rPh>
    <phoneticPr fontId="1"/>
  </si>
  <si>
    <t>遊びと勉強等の区別ができる</t>
    <rPh sb="0" eb="1">
      <t>アソ</t>
    </rPh>
    <rPh sb="3" eb="5">
      <t>ベンキョウ</t>
    </rPh>
    <rPh sb="5" eb="6">
      <t>ナド</t>
    </rPh>
    <rPh sb="7" eb="9">
      <t>クベツ</t>
    </rPh>
    <phoneticPr fontId="1"/>
  </si>
  <si>
    <t>相手や場に応じた声量で会話ができる</t>
    <rPh sb="0" eb="2">
      <t>アイテ</t>
    </rPh>
    <rPh sb="3" eb="4">
      <t>バ</t>
    </rPh>
    <rPh sb="5" eb="6">
      <t>オウ</t>
    </rPh>
    <rPh sb="8" eb="10">
      <t>セイリョウ</t>
    </rPh>
    <rPh sb="11" eb="13">
      <t>カイワ</t>
    </rPh>
    <phoneticPr fontId="1"/>
  </si>
  <si>
    <t>お金や計算の理解ができる</t>
    <rPh sb="1" eb="2">
      <t>カネ</t>
    </rPh>
    <rPh sb="3" eb="5">
      <t>ケイサン</t>
    </rPh>
    <rPh sb="6" eb="8">
      <t>リカイ</t>
    </rPh>
    <phoneticPr fontId="1"/>
  </si>
  <si>
    <t>自分から相手に関わることができる</t>
    <rPh sb="0" eb="2">
      <t>ジブン</t>
    </rPh>
    <rPh sb="4" eb="6">
      <t>アイテ</t>
    </rPh>
    <rPh sb="7" eb="8">
      <t>カカ</t>
    </rPh>
    <phoneticPr fontId="1"/>
  </si>
  <si>
    <t>時間や順番等のルールを守ることができる</t>
    <rPh sb="0" eb="2">
      <t>ジカン</t>
    </rPh>
    <rPh sb="3" eb="5">
      <t>ジュンバン</t>
    </rPh>
    <rPh sb="5" eb="6">
      <t>ナド</t>
    </rPh>
    <rPh sb="11" eb="12">
      <t>マモ</t>
    </rPh>
    <phoneticPr fontId="1"/>
  </si>
  <si>
    <t>自分の気持ちを伝えることができる</t>
    <rPh sb="0" eb="2">
      <t>ジブン</t>
    </rPh>
    <rPh sb="3" eb="5">
      <t>キモ</t>
    </rPh>
    <rPh sb="7" eb="8">
      <t>ツタ</t>
    </rPh>
    <phoneticPr fontId="1"/>
  </si>
  <si>
    <t>忘れ物なく準備ができる</t>
    <rPh sb="0" eb="1">
      <t>ワス</t>
    </rPh>
    <rPh sb="2" eb="3">
      <t>モノ</t>
    </rPh>
    <rPh sb="5" eb="7">
      <t>ジュンビ</t>
    </rPh>
    <phoneticPr fontId="1"/>
  </si>
  <si>
    <t>手先が器用である</t>
    <rPh sb="0" eb="2">
      <t>テサキ</t>
    </rPh>
    <rPh sb="3" eb="5">
      <t>キヨウ</t>
    </rPh>
    <phoneticPr fontId="1"/>
  </si>
  <si>
    <t>大声を出さない等、
場所に応じたマナーを守れる</t>
    <rPh sb="0" eb="2">
      <t>オオゴエ</t>
    </rPh>
    <rPh sb="3" eb="4">
      <t>ダ</t>
    </rPh>
    <rPh sb="7" eb="8">
      <t>ナド</t>
    </rPh>
    <rPh sb="10" eb="12">
      <t>バショ</t>
    </rPh>
    <rPh sb="13" eb="14">
      <t>オウ</t>
    </rPh>
    <rPh sb="20" eb="21">
      <t>マモ</t>
    </rPh>
    <phoneticPr fontId="1"/>
  </si>
  <si>
    <t>ルール
・
マナー</t>
    <phoneticPr fontId="1"/>
  </si>
  <si>
    <t>出したものを片付けることや
元あった場所に戻せる</t>
    <rPh sb="0" eb="1">
      <t>ダ</t>
    </rPh>
    <rPh sb="6" eb="8">
      <t>カタヅ</t>
    </rPh>
    <rPh sb="14" eb="15">
      <t>モト</t>
    </rPh>
    <rPh sb="18" eb="20">
      <t>バショ</t>
    </rPh>
    <rPh sb="21" eb="22">
      <t>モド</t>
    </rPh>
    <phoneticPr fontId="1"/>
  </si>
  <si>
    <t>相手の意見を受け入れることができる</t>
    <phoneticPr fontId="1"/>
  </si>
  <si>
    <t>目の前のことに集中できる</t>
    <rPh sb="0" eb="1">
      <t>メ</t>
    </rPh>
    <rPh sb="2" eb="3">
      <t>マエ</t>
    </rPh>
    <rPh sb="7" eb="9">
      <t>シュウチュウ</t>
    </rPh>
    <phoneticPr fontId="1"/>
  </si>
  <si>
    <t>時間通りに取り組むことができる</t>
    <rPh sb="0" eb="2">
      <t>ジカン</t>
    </rPh>
    <rPh sb="2" eb="3">
      <t>ドオ</t>
    </rPh>
    <rPh sb="5" eb="6">
      <t>ト</t>
    </rPh>
    <rPh sb="7" eb="8">
      <t>ク</t>
    </rPh>
    <phoneticPr fontId="1"/>
  </si>
  <si>
    <t>勉強や会話の内容が理解できる</t>
    <phoneticPr fontId="1"/>
  </si>
  <si>
    <t>運動が得意である</t>
    <rPh sb="0" eb="2">
      <t>ウンドウ</t>
    </rPh>
    <rPh sb="3" eb="5">
      <t>トクイ</t>
    </rPh>
    <phoneticPr fontId="1"/>
  </si>
  <si>
    <t>新しい環境や急な予定変更にも対応できる</t>
    <rPh sb="0" eb="1">
      <t>アタラ</t>
    </rPh>
    <rPh sb="3" eb="5">
      <t>カンキョウ</t>
    </rPh>
    <rPh sb="6" eb="7">
      <t>キュウ</t>
    </rPh>
    <rPh sb="8" eb="12">
      <t>ヨテイヘンコウ</t>
    </rPh>
    <rPh sb="14" eb="16">
      <t>タイオウ</t>
    </rPh>
    <phoneticPr fontId="1"/>
  </si>
  <si>
    <t>過敏や鈍麻がなく、変化に気付ける</t>
    <rPh sb="0" eb="2">
      <t>カビン</t>
    </rPh>
    <rPh sb="3" eb="5">
      <t>ドンマ</t>
    </rPh>
    <rPh sb="9" eb="11">
      <t>ヘンカ</t>
    </rPh>
    <rPh sb="12" eb="14">
      <t>キヅ</t>
    </rPh>
    <phoneticPr fontId="1"/>
  </si>
  <si>
    <t>姿勢を保って座ったり、歩ける</t>
    <rPh sb="0" eb="2">
      <t>シセイ</t>
    </rPh>
    <rPh sb="3" eb="4">
      <t>タモ</t>
    </rPh>
    <rPh sb="6" eb="7">
      <t>スワ</t>
    </rPh>
    <rPh sb="11" eb="12">
      <t>アル</t>
    </rPh>
    <phoneticPr fontId="1"/>
  </si>
  <si>
    <t>怒りを抑えて、落ち着くことができる</t>
    <rPh sb="0" eb="1">
      <t>イカ</t>
    </rPh>
    <rPh sb="3" eb="4">
      <t>オサ</t>
    </rPh>
    <rPh sb="7" eb="8">
      <t>オ</t>
    </rPh>
    <rPh sb="9" eb="10">
      <t>ツ</t>
    </rPh>
    <phoneticPr fontId="1"/>
  </si>
  <si>
    <t>感情のコントロール
・
受容</t>
    <rPh sb="0" eb="2">
      <t>カンジョウ</t>
    </rPh>
    <rPh sb="12" eb="14">
      <t>ジュヨウ</t>
    </rPh>
    <phoneticPr fontId="1"/>
  </si>
  <si>
    <t>自分の気持ちを伝えることができる</t>
    <phoneticPr fontId="1"/>
  </si>
  <si>
    <t>会話のキャッチボールができる</t>
    <rPh sb="0" eb="2">
      <t>カイワ</t>
    </rPh>
    <phoneticPr fontId="1"/>
  </si>
  <si>
    <t>学んだことや会話、約束等
記憶することができる</t>
    <rPh sb="0" eb="1">
      <t>マナ</t>
    </rPh>
    <rPh sb="6" eb="8">
      <t>カイワ</t>
    </rPh>
    <rPh sb="9" eb="11">
      <t>ヤクソク</t>
    </rPh>
    <rPh sb="11" eb="12">
      <t>ナド</t>
    </rPh>
    <rPh sb="13" eb="15">
      <t>キオク</t>
    </rPh>
    <phoneticPr fontId="1"/>
  </si>
  <si>
    <t>学んだことを次に活かせられる</t>
    <rPh sb="0" eb="1">
      <t>マナ</t>
    </rPh>
    <rPh sb="6" eb="7">
      <t>ツギ</t>
    </rPh>
    <rPh sb="8" eb="9">
      <t>イ</t>
    </rPh>
    <phoneticPr fontId="1"/>
  </si>
  <si>
    <t>相手を傷つけることなく会話ができる</t>
    <rPh sb="0" eb="2">
      <t>アイテ</t>
    </rPh>
    <rPh sb="3" eb="4">
      <t>キズ</t>
    </rPh>
    <rPh sb="11" eb="13">
      <t>カイワ</t>
    </rPh>
    <phoneticPr fontId="1"/>
  </si>
  <si>
    <t>子 ど も の 様 子</t>
    <rPh sb="0" eb="1">
      <t>コ</t>
    </rPh>
    <rPh sb="8" eb="9">
      <t>サマ</t>
    </rPh>
    <rPh sb="10" eb="11">
      <t>コ</t>
    </rPh>
    <phoneticPr fontId="1"/>
  </si>
  <si>
    <t>コミュニケーション・社会性</t>
    <phoneticPr fontId="1"/>
  </si>
  <si>
    <t>集中力・切り替え</t>
    <phoneticPr fontId="1"/>
  </si>
  <si>
    <t>感情のコントロール・受容</t>
    <phoneticPr fontId="1"/>
  </si>
  <si>
    <t>体の使い方・感覚</t>
    <phoneticPr fontId="1"/>
  </si>
  <si>
    <t>勉強
・
理解</t>
    <rPh sb="0" eb="2">
      <t>ベンキョウ</t>
    </rPh>
    <rPh sb="5" eb="7">
      <t>リカイ</t>
    </rPh>
    <phoneticPr fontId="1"/>
  </si>
  <si>
    <t>勉強・理解</t>
    <rPh sb="0" eb="2">
      <t>ベンキョウ</t>
    </rPh>
    <rPh sb="3" eb="5">
      <t>リカイ</t>
    </rPh>
    <phoneticPr fontId="1"/>
  </si>
  <si>
    <t>ルール・マナー</t>
    <phoneticPr fontId="1"/>
  </si>
  <si>
    <t>性　別</t>
    <rPh sb="0" eb="1">
      <t>セイ</t>
    </rPh>
    <rPh sb="2" eb="3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</si>
</sst>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0"/>
      <name val="メイリオ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0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4" fontId="12" fillId="0" borderId="0" xfId="0" applyNumberFormat="1" applyFont="1">
      <alignment vertical="center"/>
    </xf>
    <xf numFmtId="0" fontId="13" fillId="0" borderId="0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46" xfId="0" applyFont="1" applyBorder="1" applyAlignment="1">
      <alignment vertical="center"/>
    </xf>
    <xf numFmtId="0" fontId="11" fillId="0" borderId="65" xfId="0" applyFont="1" applyBorder="1">
      <alignment vertical="center"/>
    </xf>
    <xf numFmtId="0" fontId="11" fillId="0" borderId="56" xfId="0" applyFont="1" applyBorder="1">
      <alignment vertical="center"/>
    </xf>
    <xf numFmtId="0" fontId="11" fillId="0" borderId="76" xfId="0" applyFont="1" applyBorder="1">
      <alignment vertical="center"/>
    </xf>
    <xf numFmtId="0" fontId="11" fillId="0" borderId="74" xfId="0" applyFont="1" applyBorder="1">
      <alignment vertical="center"/>
    </xf>
    <xf numFmtId="0" fontId="11" fillId="0" borderId="44" xfId="0" applyFont="1" applyBorder="1">
      <alignment vertical="center"/>
    </xf>
    <xf numFmtId="0" fontId="11" fillId="0" borderId="75" xfId="0" applyFont="1" applyBorder="1">
      <alignment vertical="center"/>
    </xf>
    <xf numFmtId="0" fontId="11" fillId="0" borderId="72" xfId="0" applyFont="1" applyBorder="1">
      <alignment vertical="center"/>
    </xf>
    <xf numFmtId="0" fontId="11" fillId="0" borderId="43" xfId="0" applyFont="1" applyBorder="1">
      <alignment vertical="center"/>
    </xf>
    <xf numFmtId="0" fontId="11" fillId="0" borderId="73" xfId="0" applyFont="1" applyBorder="1">
      <alignment vertical="center"/>
    </xf>
    <xf numFmtId="0" fontId="11" fillId="0" borderId="19" xfId="0" applyFont="1" applyFill="1" applyBorder="1">
      <alignment vertical="center"/>
    </xf>
    <xf numFmtId="0" fontId="11" fillId="0" borderId="46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2" fontId="11" fillId="0" borderId="0" xfId="0" applyNumberFormat="1" applyFont="1">
      <alignment vertical="center"/>
    </xf>
    <xf numFmtId="0" fontId="11" fillId="0" borderId="62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8" xfId="0" applyFont="1" applyBorder="1">
      <alignment vertical="center"/>
    </xf>
    <xf numFmtId="0" fontId="11" fillId="0" borderId="60" xfId="0" applyFont="1" applyBorder="1">
      <alignment vertical="center"/>
    </xf>
    <xf numFmtId="0" fontId="11" fillId="0" borderId="48" xfId="0" applyFont="1" applyFill="1" applyBorder="1">
      <alignment vertical="center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54" xfId="0" applyFont="1" applyBorder="1">
      <alignment vertical="center"/>
    </xf>
    <xf numFmtId="0" fontId="11" fillId="0" borderId="55" xfId="0" applyFont="1" applyBorder="1">
      <alignment vertical="center"/>
    </xf>
    <xf numFmtId="0" fontId="11" fillId="0" borderId="49" xfId="0" applyFont="1" applyBorder="1">
      <alignment vertical="center"/>
    </xf>
    <xf numFmtId="0" fontId="11" fillId="0" borderId="49" xfId="0" applyFont="1" applyBorder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0" fontId="11" fillId="0" borderId="80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8" fillId="0" borderId="81" xfId="0" applyFont="1" applyBorder="1" applyAlignment="1">
      <alignment horizontal="center" vertical="center" shrinkToFit="1"/>
    </xf>
    <xf numFmtId="0" fontId="11" fillId="0" borderId="8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" vertical="center"/>
    </xf>
    <xf numFmtId="14" fontId="8" fillId="0" borderId="47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4" fontId="8" fillId="0" borderId="4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1217871372192"/>
          <c:y val="8.9446228643818265E-2"/>
          <c:w val="0.49364266650888672"/>
          <c:h val="0.8318290820693669"/>
        </c:manualLayout>
      </c:layout>
      <c:radarChart>
        <c:radarStyle val="marker"/>
        <c:varyColors val="0"/>
        <c:ser>
          <c:idx val="0"/>
          <c:order val="0"/>
          <c:spPr>
            <a:ln w="50800" cap="rnd" cmpd="sng" algn="ctr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消さないでね!$F$46:$K$46</c:f>
              <c:numCache>
                <c:formatCode>General</c:formatCode>
                <c:ptCount val="6"/>
              </c:numCache>
            </c:numRef>
          </c:cat>
          <c:val>
            <c:numRef>
              <c:f>消さないでね!$F$47:$K$47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B4-4DC1-85DA-F3BFC252E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969472"/>
        <c:axId val="227969856"/>
      </c:radarChart>
      <c:catAx>
        <c:axId val="22796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7969856"/>
        <c:crosses val="autoZero"/>
        <c:auto val="1"/>
        <c:lblAlgn val="ctr"/>
        <c:lblOffset val="100"/>
        <c:noMultiLvlLbl val="0"/>
      </c:catAx>
      <c:valAx>
        <c:axId val="227969856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7969472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個別シート!$N$13</c:f>
              <c:numCache>
                <c:formatCode>General</c:formatCode>
                <c:ptCount val="1"/>
                <c:pt idx="0">
                  <c:v>1440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02-4561-9106-511B7AC10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7074824"/>
        <c:axId val="438314088"/>
      </c:barChart>
      <c:catAx>
        <c:axId val="227074824"/>
        <c:scaling>
          <c:orientation val="minMax"/>
        </c:scaling>
        <c:delete val="1"/>
        <c:axPos val="l"/>
        <c:majorTickMark val="none"/>
        <c:minorTickMark val="none"/>
        <c:tickLblPos val="nextTo"/>
        <c:crossAx val="438314088"/>
        <c:crosses val="autoZero"/>
        <c:auto val="1"/>
        <c:lblAlgn val="ctr"/>
        <c:lblOffset val="100"/>
        <c:noMultiLvlLbl val="0"/>
      </c:catAx>
      <c:valAx>
        <c:axId val="438314088"/>
        <c:scaling>
          <c:orientation val="minMax"/>
          <c:max val="1500"/>
          <c:min val="0"/>
        </c:scaling>
        <c:delete val="0"/>
        <c:axPos val="b"/>
        <c:majorGridlines>
          <c:spPr>
            <a:ln w="9525" cap="flat" cmpd="sng" algn="ctr">
              <a:solidFill>
                <a:schemeClr val="accent1">
                  <a:alpha val="99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7074824"/>
        <c:crosses val="autoZero"/>
        <c:crossBetween val="between"/>
        <c:majorUnit val="250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35860</xdr:colOff>
      <xdr:row>19</xdr:row>
      <xdr:rowOff>22413</xdr:rowOff>
    </xdr:from>
    <xdr:to>
      <xdr:col>15</xdr:col>
      <xdr:colOff>358589</xdr:colOff>
      <xdr:row>39</xdr:row>
      <xdr:rowOff>168088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FB30BA4F-3AA0-495A-A182-EB0C79720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</xdr:colOff>
      <xdr:row>10</xdr:row>
      <xdr:rowOff>20361</xdr:rowOff>
    </xdr:from>
    <xdr:to>
      <xdr:col>12</xdr:col>
      <xdr:colOff>369465</xdr:colOff>
      <xdr:row>13</xdr:row>
      <xdr:rowOff>145052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066B27BD-3CE6-4DFC-805B-6B93615BC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121920</xdr:colOff>
      <xdr:row>19</xdr:row>
      <xdr:rowOff>53340</xdr:rowOff>
    </xdr:from>
    <xdr:to>
      <xdr:col>9</xdr:col>
      <xdr:colOff>274320</xdr:colOff>
      <xdr:row>20</xdr:row>
      <xdr:rowOff>152400</xdr:rowOff>
    </xdr:to>
    <xdr:sp macro="" textlink="アセスメント!A5">
      <xdr:nvSpPr>
        <xdr:cNvPr id="2" name="テキスト ボックス 1"/>
        <xdr:cNvSpPr txBox="1"/>
      </xdr:nvSpPr>
      <xdr:spPr>
        <a:xfrm>
          <a:off x="2453640" y="3230880"/>
          <a:ext cx="131826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316A01F4-FCBA-4ED1-8661-EA425FED05D3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コミュニケーション
・
社会性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15240</xdr:colOff>
      <xdr:row>23</xdr:row>
      <xdr:rowOff>114300</xdr:rowOff>
    </xdr:from>
    <xdr:to>
      <xdr:col>4</xdr:col>
      <xdr:colOff>167640</xdr:colOff>
      <xdr:row>25</xdr:row>
      <xdr:rowOff>38100</xdr:rowOff>
    </xdr:to>
    <xdr:sp macro="" textlink="アセスメント!A45">
      <xdr:nvSpPr>
        <xdr:cNvPr id="5" name="テキスト ボックス 4"/>
        <xdr:cNvSpPr txBox="1"/>
      </xdr:nvSpPr>
      <xdr:spPr>
        <a:xfrm>
          <a:off x="403860" y="3992880"/>
          <a:ext cx="131826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1BF75EA-2D42-498E-B176-3C8D3D1D1827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ルール
・
マナー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15240</xdr:colOff>
      <xdr:row>34</xdr:row>
      <xdr:rowOff>68580</xdr:rowOff>
    </xdr:from>
    <xdr:to>
      <xdr:col>4</xdr:col>
      <xdr:colOff>167640</xdr:colOff>
      <xdr:row>35</xdr:row>
      <xdr:rowOff>167640</xdr:rowOff>
    </xdr:to>
    <xdr:sp macro="" textlink="アセスメント!A37">
      <xdr:nvSpPr>
        <xdr:cNvPr id="6" name="テキスト ボックス 5"/>
        <xdr:cNvSpPr txBox="1"/>
      </xdr:nvSpPr>
      <xdr:spPr>
        <a:xfrm>
          <a:off x="403860" y="5875020"/>
          <a:ext cx="131826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8E2F0370-FD56-44AA-9832-0C65C70FBF84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勉強
・
理解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144780</xdr:colOff>
      <xdr:row>38</xdr:row>
      <xdr:rowOff>60960</xdr:rowOff>
    </xdr:from>
    <xdr:to>
      <xdr:col>9</xdr:col>
      <xdr:colOff>297180</xdr:colOff>
      <xdr:row>39</xdr:row>
      <xdr:rowOff>160020</xdr:rowOff>
    </xdr:to>
    <xdr:sp macro="" textlink="アセスメント!A29">
      <xdr:nvSpPr>
        <xdr:cNvPr id="7" name="テキスト ボックス 6"/>
        <xdr:cNvSpPr txBox="1"/>
      </xdr:nvSpPr>
      <xdr:spPr>
        <a:xfrm>
          <a:off x="2476500" y="6568440"/>
          <a:ext cx="131826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56059477-E859-4580-89FC-9D6F075E826D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体の使い方
・
感覚</a:t>
          </a:fld>
          <a:endParaRPr kumimoji="1" lang="ja-JP" altLang="en-US" sz="1100"/>
        </a:p>
      </xdr:txBody>
    </xdr:sp>
    <xdr:clientData/>
  </xdr:twoCellAnchor>
  <xdr:twoCellAnchor>
    <xdr:from>
      <xdr:col>11</xdr:col>
      <xdr:colOff>281940</xdr:colOff>
      <xdr:row>33</xdr:row>
      <xdr:rowOff>106680</xdr:rowOff>
    </xdr:from>
    <xdr:to>
      <xdr:col>15</xdr:col>
      <xdr:colOff>83820</xdr:colOff>
      <xdr:row>35</xdr:row>
      <xdr:rowOff>30480</xdr:rowOff>
    </xdr:to>
    <xdr:sp macro="" textlink="アセスメント!A21">
      <xdr:nvSpPr>
        <xdr:cNvPr id="9" name="テキスト ボックス 8"/>
        <xdr:cNvSpPr txBox="1"/>
      </xdr:nvSpPr>
      <xdr:spPr>
        <a:xfrm>
          <a:off x="4556760" y="5737860"/>
          <a:ext cx="135636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241DEA38-DAEB-4876-9A7E-A9DF48937843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感情のコントロール
・
受容</a:t>
          </a:fld>
          <a:endParaRPr kumimoji="1" lang="ja-JP" altLang="en-US" sz="1100"/>
        </a:p>
      </xdr:txBody>
    </xdr:sp>
    <xdr:clientData/>
  </xdr:twoCellAnchor>
  <xdr:twoCellAnchor>
    <xdr:from>
      <xdr:col>11</xdr:col>
      <xdr:colOff>335280</xdr:colOff>
      <xdr:row>24</xdr:row>
      <xdr:rowOff>30480</xdr:rowOff>
    </xdr:from>
    <xdr:to>
      <xdr:col>15</xdr:col>
      <xdr:colOff>99060</xdr:colOff>
      <xdr:row>25</xdr:row>
      <xdr:rowOff>129540</xdr:rowOff>
    </xdr:to>
    <xdr:sp macro="" textlink="アセスメント!A13">
      <xdr:nvSpPr>
        <xdr:cNvPr id="10" name="テキスト ボックス 9"/>
        <xdr:cNvSpPr txBox="1"/>
      </xdr:nvSpPr>
      <xdr:spPr>
        <a:xfrm>
          <a:off x="4610100" y="4084320"/>
          <a:ext cx="131826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F18FEFCD-98AE-44E4-9AB6-300730271566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集中力
・
切り替え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88"/>
  <sheetViews>
    <sheetView tabSelected="1" zoomScale="85" zoomScaleNormal="85" workbookViewId="0">
      <selection activeCell="A3" sqref="A3:A4"/>
    </sheetView>
  </sheetViews>
  <sheetFormatPr defaultRowHeight="13.2"/>
  <cols>
    <col min="1" max="1" width="19.33203125" customWidth="1"/>
    <col min="2" max="3" width="18" customWidth="1"/>
    <col min="4" max="4" width="9.88671875" customWidth="1"/>
    <col min="5" max="5" width="29.77734375" style="1" customWidth="1"/>
    <col min="8" max="8" width="17.6640625" customWidth="1"/>
    <col min="9" max="9" width="8.88671875" customWidth="1"/>
  </cols>
  <sheetData>
    <row r="1" spans="1:5" ht="14.25" customHeight="1">
      <c r="A1" s="91" t="s">
        <v>100</v>
      </c>
      <c r="B1" s="91"/>
      <c r="C1" s="91"/>
      <c r="D1" s="91"/>
      <c r="E1" s="91"/>
    </row>
    <row r="2" spans="1:5" ht="14.25" customHeight="1" thickBot="1">
      <c r="A2" s="91"/>
      <c r="B2" s="91"/>
      <c r="C2" s="91"/>
      <c r="D2" s="91"/>
      <c r="E2" s="91"/>
    </row>
    <row r="3" spans="1:5" ht="14.25" customHeight="1" thickTop="1">
      <c r="A3" s="93" t="s">
        <v>2</v>
      </c>
      <c r="B3" s="93" t="s">
        <v>0</v>
      </c>
      <c r="C3" s="94"/>
      <c r="D3" s="92" t="s">
        <v>1</v>
      </c>
      <c r="E3" s="92" t="s">
        <v>73</v>
      </c>
    </row>
    <row r="4" spans="1:5" ht="14.25" customHeight="1" thickBot="1">
      <c r="A4" s="95"/>
      <c r="B4" s="95"/>
      <c r="C4" s="96"/>
      <c r="D4" s="88"/>
      <c r="E4" s="88"/>
    </row>
    <row r="5" spans="1:5" ht="15" customHeight="1" thickTop="1">
      <c r="A5" s="72" t="s">
        <v>69</v>
      </c>
      <c r="B5" s="97" t="s">
        <v>95</v>
      </c>
      <c r="C5" s="98"/>
      <c r="D5" s="87" t="s">
        <v>26</v>
      </c>
      <c r="E5" s="198"/>
    </row>
    <row r="6" spans="1:5" ht="15" customHeight="1">
      <c r="A6" s="73"/>
      <c r="B6" s="77"/>
      <c r="C6" s="78"/>
      <c r="D6" s="85"/>
      <c r="E6" s="199"/>
    </row>
    <row r="7" spans="1:5" ht="15" customHeight="1">
      <c r="A7" s="73"/>
      <c r="B7" s="79" t="s">
        <v>75</v>
      </c>
      <c r="C7" s="80"/>
      <c r="D7" s="85" t="s">
        <v>26</v>
      </c>
      <c r="E7" s="199"/>
    </row>
    <row r="8" spans="1:5" ht="15" customHeight="1">
      <c r="A8" s="73"/>
      <c r="B8" s="77"/>
      <c r="C8" s="78"/>
      <c r="D8" s="87"/>
      <c r="E8" s="199"/>
    </row>
    <row r="9" spans="1:5" ht="15" customHeight="1">
      <c r="A9" s="73"/>
      <c r="B9" s="79" t="s">
        <v>96</v>
      </c>
      <c r="C9" s="80"/>
      <c r="D9" s="85" t="s">
        <v>26</v>
      </c>
      <c r="E9" s="199"/>
    </row>
    <row r="10" spans="1:5" ht="15" customHeight="1">
      <c r="A10" s="73"/>
      <c r="B10" s="77"/>
      <c r="C10" s="78"/>
      <c r="D10" s="87"/>
      <c r="E10" s="199"/>
    </row>
    <row r="11" spans="1:5" ht="15" customHeight="1">
      <c r="A11" s="73"/>
      <c r="B11" s="79" t="s">
        <v>77</v>
      </c>
      <c r="C11" s="80"/>
      <c r="D11" s="85" t="s">
        <v>26</v>
      </c>
      <c r="E11" s="199"/>
    </row>
    <row r="12" spans="1:5" ht="15" customHeight="1" thickBot="1">
      <c r="A12" s="84"/>
      <c r="B12" s="81"/>
      <c r="C12" s="82"/>
      <c r="D12" s="88"/>
      <c r="E12" s="200"/>
    </row>
    <row r="13" spans="1:5" ht="15" customHeight="1" thickTop="1">
      <c r="A13" s="72" t="s">
        <v>67</v>
      </c>
      <c r="B13" s="75" t="s">
        <v>86</v>
      </c>
      <c r="C13" s="76"/>
      <c r="D13" s="87" t="s">
        <v>26</v>
      </c>
      <c r="E13" s="198"/>
    </row>
    <row r="14" spans="1:5" ht="15" customHeight="1">
      <c r="A14" s="73"/>
      <c r="B14" s="77"/>
      <c r="C14" s="78"/>
      <c r="D14" s="87"/>
      <c r="E14" s="199"/>
    </row>
    <row r="15" spans="1:5" ht="15" customHeight="1">
      <c r="A15" s="73"/>
      <c r="B15" s="79" t="s">
        <v>87</v>
      </c>
      <c r="C15" s="80"/>
      <c r="D15" s="85" t="s">
        <v>26</v>
      </c>
      <c r="E15" s="199"/>
    </row>
    <row r="16" spans="1:5" ht="15" customHeight="1">
      <c r="A16" s="73"/>
      <c r="B16" s="77"/>
      <c r="C16" s="78"/>
      <c r="D16" s="87"/>
      <c r="E16" s="199"/>
    </row>
    <row r="17" spans="1:8" ht="15" customHeight="1">
      <c r="A17" s="73"/>
      <c r="B17" s="79" t="s">
        <v>74</v>
      </c>
      <c r="C17" s="80"/>
      <c r="D17" s="85" t="s">
        <v>26</v>
      </c>
      <c r="E17" s="199"/>
    </row>
    <row r="18" spans="1:8" ht="15" customHeight="1">
      <c r="A18" s="73"/>
      <c r="B18" s="77"/>
      <c r="C18" s="78"/>
      <c r="D18" s="87"/>
      <c r="E18" s="199"/>
    </row>
    <row r="19" spans="1:8" ht="15" customHeight="1">
      <c r="A19" s="73"/>
      <c r="B19" s="79" t="s">
        <v>90</v>
      </c>
      <c r="C19" s="80"/>
      <c r="D19" s="85" t="s">
        <v>26</v>
      </c>
      <c r="E19" s="199"/>
    </row>
    <row r="20" spans="1:8" ht="15" customHeight="1" thickBot="1">
      <c r="A20" s="74"/>
      <c r="B20" s="81"/>
      <c r="C20" s="82"/>
      <c r="D20" s="86"/>
      <c r="E20" s="200"/>
    </row>
    <row r="21" spans="1:8" ht="15" customHeight="1" thickTop="1">
      <c r="A21" s="72" t="s">
        <v>94</v>
      </c>
      <c r="B21" s="75" t="s">
        <v>93</v>
      </c>
      <c r="C21" s="76"/>
      <c r="D21" s="89" t="s">
        <v>26</v>
      </c>
      <c r="E21" s="198"/>
    </row>
    <row r="22" spans="1:8" ht="15" customHeight="1">
      <c r="A22" s="73"/>
      <c r="B22" s="77"/>
      <c r="C22" s="78"/>
      <c r="D22" s="87"/>
      <c r="E22" s="199"/>
    </row>
    <row r="23" spans="1:8" ht="15" customHeight="1">
      <c r="A23" s="73"/>
      <c r="B23" s="79" t="s">
        <v>79</v>
      </c>
      <c r="C23" s="80"/>
      <c r="D23" s="85" t="s">
        <v>26</v>
      </c>
      <c r="E23" s="199"/>
    </row>
    <row r="24" spans="1:8" ht="15" customHeight="1">
      <c r="A24" s="73"/>
      <c r="B24" s="77"/>
      <c r="C24" s="78"/>
      <c r="D24" s="87"/>
      <c r="E24" s="199"/>
    </row>
    <row r="25" spans="1:8" ht="15" customHeight="1">
      <c r="A25" s="73"/>
      <c r="B25" s="79" t="s">
        <v>99</v>
      </c>
      <c r="C25" s="80"/>
      <c r="D25" s="85" t="s">
        <v>26</v>
      </c>
      <c r="E25" s="199"/>
    </row>
    <row r="26" spans="1:8" ht="15" customHeight="1">
      <c r="A26" s="73"/>
      <c r="B26" s="77"/>
      <c r="C26" s="78"/>
      <c r="D26" s="87"/>
      <c r="E26" s="199"/>
    </row>
    <row r="27" spans="1:8" ht="15" customHeight="1">
      <c r="A27" s="73"/>
      <c r="B27" s="79" t="s">
        <v>85</v>
      </c>
      <c r="C27" s="80"/>
      <c r="D27" s="85" t="s">
        <v>26</v>
      </c>
      <c r="E27" s="199"/>
    </row>
    <row r="28" spans="1:8" ht="15" customHeight="1" thickBot="1">
      <c r="A28" s="84"/>
      <c r="B28" s="81"/>
      <c r="C28" s="82"/>
      <c r="D28" s="88"/>
      <c r="E28" s="200"/>
    </row>
    <row r="29" spans="1:8" ht="15" customHeight="1" thickTop="1">
      <c r="A29" s="83" t="s">
        <v>68</v>
      </c>
      <c r="B29" s="75" t="s">
        <v>81</v>
      </c>
      <c r="C29" s="76"/>
      <c r="D29" s="87" t="s">
        <v>26</v>
      </c>
      <c r="E29" s="201"/>
    </row>
    <row r="30" spans="1:8" ht="15" customHeight="1">
      <c r="A30" s="73"/>
      <c r="B30" s="77"/>
      <c r="C30" s="78"/>
      <c r="D30" s="87"/>
      <c r="E30" s="202"/>
      <c r="H30" s="4"/>
    </row>
    <row r="31" spans="1:8" ht="15" customHeight="1">
      <c r="A31" s="73"/>
      <c r="B31" s="79" t="s">
        <v>89</v>
      </c>
      <c r="C31" s="80"/>
      <c r="D31" s="85" t="s">
        <v>26</v>
      </c>
      <c r="E31" s="202"/>
    </row>
    <row r="32" spans="1:8" ht="15" customHeight="1">
      <c r="A32" s="73"/>
      <c r="B32" s="77"/>
      <c r="C32" s="78"/>
      <c r="D32" s="87"/>
      <c r="E32" s="202"/>
    </row>
    <row r="33" spans="1:5" ht="15" customHeight="1">
      <c r="A33" s="73"/>
      <c r="B33" s="79" t="s">
        <v>91</v>
      </c>
      <c r="C33" s="80"/>
      <c r="D33" s="85" t="s">
        <v>26</v>
      </c>
      <c r="E33" s="202"/>
    </row>
    <row r="34" spans="1:5" ht="15" customHeight="1">
      <c r="A34" s="73"/>
      <c r="B34" s="77"/>
      <c r="C34" s="78"/>
      <c r="D34" s="87"/>
      <c r="E34" s="202"/>
    </row>
    <row r="35" spans="1:5" ht="15" customHeight="1">
      <c r="A35" s="73"/>
      <c r="B35" s="79" t="s">
        <v>92</v>
      </c>
      <c r="C35" s="80"/>
      <c r="D35" s="85" t="s">
        <v>26</v>
      </c>
      <c r="E35" s="202"/>
    </row>
    <row r="36" spans="1:5" ht="15" customHeight="1" thickBot="1">
      <c r="A36" s="74"/>
      <c r="B36" s="81"/>
      <c r="C36" s="82"/>
      <c r="D36" s="86"/>
      <c r="E36" s="203"/>
    </row>
    <row r="37" spans="1:5" ht="15" customHeight="1" thickTop="1">
      <c r="A37" s="72" t="s">
        <v>105</v>
      </c>
      <c r="B37" s="75" t="s">
        <v>88</v>
      </c>
      <c r="C37" s="76"/>
      <c r="D37" s="89" t="s">
        <v>26</v>
      </c>
      <c r="E37" s="201"/>
    </row>
    <row r="38" spans="1:5" ht="15" customHeight="1">
      <c r="A38" s="73"/>
      <c r="B38" s="77"/>
      <c r="C38" s="78"/>
      <c r="D38" s="87"/>
      <c r="E38" s="202"/>
    </row>
    <row r="39" spans="1:5" ht="15" customHeight="1">
      <c r="A39" s="73"/>
      <c r="B39" s="79" t="s">
        <v>76</v>
      </c>
      <c r="C39" s="80"/>
      <c r="D39" s="85" t="s">
        <v>26</v>
      </c>
      <c r="E39" s="202"/>
    </row>
    <row r="40" spans="1:5" ht="15" customHeight="1">
      <c r="A40" s="73"/>
      <c r="B40" s="77"/>
      <c r="C40" s="78"/>
      <c r="D40" s="87"/>
      <c r="E40" s="202"/>
    </row>
    <row r="41" spans="1:5" ht="15" customHeight="1">
      <c r="A41" s="73"/>
      <c r="B41" s="79" t="s">
        <v>97</v>
      </c>
      <c r="C41" s="80"/>
      <c r="D41" s="85" t="s">
        <v>26</v>
      </c>
      <c r="E41" s="202"/>
    </row>
    <row r="42" spans="1:5" ht="15" customHeight="1">
      <c r="A42" s="73"/>
      <c r="B42" s="77"/>
      <c r="C42" s="78"/>
      <c r="D42" s="87"/>
      <c r="E42" s="202"/>
    </row>
    <row r="43" spans="1:5" ht="15" customHeight="1">
      <c r="A43" s="73"/>
      <c r="B43" s="79" t="s">
        <v>98</v>
      </c>
      <c r="C43" s="80"/>
      <c r="D43" s="85" t="s">
        <v>26</v>
      </c>
      <c r="E43" s="202"/>
    </row>
    <row r="44" spans="1:5" ht="15" customHeight="1" thickBot="1">
      <c r="A44" s="84"/>
      <c r="B44" s="81"/>
      <c r="C44" s="82"/>
      <c r="D44" s="88"/>
      <c r="E44" s="203"/>
    </row>
    <row r="45" spans="1:5" ht="15" customHeight="1" thickTop="1">
      <c r="A45" s="83" t="s">
        <v>83</v>
      </c>
      <c r="B45" s="75" t="s">
        <v>78</v>
      </c>
      <c r="C45" s="76"/>
      <c r="D45" s="87" t="s">
        <v>26</v>
      </c>
      <c r="E45" s="201"/>
    </row>
    <row r="46" spans="1:5" ht="15" customHeight="1">
      <c r="A46" s="73"/>
      <c r="B46" s="77"/>
      <c r="C46" s="78"/>
      <c r="D46" s="87"/>
      <c r="E46" s="202"/>
    </row>
    <row r="47" spans="1:5" ht="15" customHeight="1">
      <c r="A47" s="73"/>
      <c r="B47" s="79" t="s">
        <v>82</v>
      </c>
      <c r="C47" s="80"/>
      <c r="D47" s="85" t="s">
        <v>26</v>
      </c>
      <c r="E47" s="202"/>
    </row>
    <row r="48" spans="1:5" ht="15" customHeight="1">
      <c r="A48" s="73"/>
      <c r="B48" s="77"/>
      <c r="C48" s="78"/>
      <c r="D48" s="87"/>
      <c r="E48" s="202"/>
    </row>
    <row r="49" spans="1:5" ht="15" customHeight="1">
      <c r="A49" s="73"/>
      <c r="B49" s="79" t="s">
        <v>84</v>
      </c>
      <c r="C49" s="80"/>
      <c r="D49" s="85" t="s">
        <v>26</v>
      </c>
      <c r="E49" s="202"/>
    </row>
    <row r="50" spans="1:5" ht="15" customHeight="1">
      <c r="A50" s="73"/>
      <c r="B50" s="77"/>
      <c r="C50" s="78"/>
      <c r="D50" s="87"/>
      <c r="E50" s="202"/>
    </row>
    <row r="51" spans="1:5" ht="15" customHeight="1">
      <c r="A51" s="73"/>
      <c r="B51" s="79" t="s">
        <v>80</v>
      </c>
      <c r="C51" s="80"/>
      <c r="D51" s="85" t="s">
        <v>26</v>
      </c>
      <c r="E51" s="202"/>
    </row>
    <row r="52" spans="1:5" ht="15" customHeight="1" thickBot="1">
      <c r="A52" s="84"/>
      <c r="B52" s="81"/>
      <c r="C52" s="82"/>
      <c r="D52" s="88"/>
      <c r="E52" s="203"/>
    </row>
    <row r="53" spans="1:5" ht="18" customHeight="1" thickTop="1">
      <c r="A53" s="90"/>
      <c r="B53" s="90"/>
      <c r="C53" s="90"/>
      <c r="D53" s="90"/>
      <c r="E53"/>
    </row>
    <row r="54" spans="1:5" ht="14.25" customHeight="1">
      <c r="A54" s="9"/>
      <c r="B54" s="9"/>
      <c r="C54" s="9"/>
      <c r="D54" s="9"/>
      <c r="E54"/>
    </row>
    <row r="55" spans="1:5" ht="14.25" customHeight="1">
      <c r="A55" s="2"/>
      <c r="B55" s="2"/>
      <c r="C55" s="2"/>
      <c r="D55" s="2"/>
      <c r="E55"/>
    </row>
    <row r="56" spans="1:5" ht="14.25" customHeight="1">
      <c r="A56" s="2"/>
      <c r="B56" s="2"/>
      <c r="C56" s="2"/>
      <c r="D56" s="2"/>
      <c r="E56"/>
    </row>
    <row r="57" spans="1:5" ht="14.25" customHeight="1">
      <c r="A57" s="2"/>
      <c r="B57" s="2"/>
      <c r="C57" s="2"/>
      <c r="D57" s="2"/>
      <c r="E57"/>
    </row>
    <row r="58" spans="1:5">
      <c r="A58" s="2"/>
      <c r="B58" s="2"/>
      <c r="C58" s="2"/>
      <c r="D58" s="2"/>
      <c r="E58"/>
    </row>
    <row r="59" spans="1:5">
      <c r="B59" s="10"/>
      <c r="E59"/>
    </row>
    <row r="60" spans="1:5">
      <c r="B60" s="10"/>
      <c r="E60"/>
    </row>
    <row r="61" spans="1:5">
      <c r="B61" s="10"/>
      <c r="E61"/>
    </row>
    <row r="62" spans="1:5">
      <c r="B62" s="10"/>
      <c r="E62"/>
    </row>
    <row r="63" spans="1:5">
      <c r="B63" s="10"/>
      <c r="E63"/>
    </row>
    <row r="64" spans="1:5">
      <c r="B64" s="10"/>
      <c r="E64"/>
    </row>
    <row r="65" spans="2:5">
      <c r="B65" s="10"/>
      <c r="E65"/>
    </row>
    <row r="66" spans="2:5">
      <c r="B66" s="10"/>
      <c r="E66"/>
    </row>
    <row r="67" spans="2:5">
      <c r="B67" s="10"/>
      <c r="E67"/>
    </row>
    <row r="68" spans="2:5">
      <c r="E68"/>
    </row>
    <row r="69" spans="2:5">
      <c r="E69"/>
    </row>
    <row r="70" spans="2:5">
      <c r="E70"/>
    </row>
    <row r="71" spans="2:5">
      <c r="E71"/>
    </row>
    <row r="72" spans="2:5">
      <c r="E72"/>
    </row>
    <row r="73" spans="2:5">
      <c r="E73"/>
    </row>
    <row r="74" spans="2:5">
      <c r="E74"/>
    </row>
    <row r="75" spans="2:5">
      <c r="E75"/>
    </row>
    <row r="76" spans="2:5">
      <c r="E76"/>
    </row>
    <row r="77" spans="2:5">
      <c r="E77"/>
    </row>
    <row r="78" spans="2:5">
      <c r="E78"/>
    </row>
    <row r="79" spans="2:5">
      <c r="E79"/>
    </row>
    <row r="80" spans="2:5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</sheetData>
  <mergeCells count="84">
    <mergeCell ref="E23:E24"/>
    <mergeCell ref="B39:C40"/>
    <mergeCell ref="B41:C42"/>
    <mergeCell ref="E49:E50"/>
    <mergeCell ref="E39:E40"/>
    <mergeCell ref="E41:E42"/>
    <mergeCell ref="E43:E44"/>
    <mergeCell ref="E45:E46"/>
    <mergeCell ref="E47:E48"/>
    <mergeCell ref="D23:D24"/>
    <mergeCell ref="D43:D44"/>
    <mergeCell ref="D33:D34"/>
    <mergeCell ref="E25:E26"/>
    <mergeCell ref="E27:E28"/>
    <mergeCell ref="E29:E30"/>
    <mergeCell ref="E31:E32"/>
    <mergeCell ref="E13:E14"/>
    <mergeCell ref="E15:E16"/>
    <mergeCell ref="E17:E18"/>
    <mergeCell ref="E19:E20"/>
    <mergeCell ref="E21:E22"/>
    <mergeCell ref="A1:E2"/>
    <mergeCell ref="E3:E4"/>
    <mergeCell ref="E5:E6"/>
    <mergeCell ref="E7:E8"/>
    <mergeCell ref="E9:E10"/>
    <mergeCell ref="D3:D4"/>
    <mergeCell ref="B3:C4"/>
    <mergeCell ref="B5:C6"/>
    <mergeCell ref="B7:C8"/>
    <mergeCell ref="B9:C10"/>
    <mergeCell ref="A3:A4"/>
    <mergeCell ref="D5:D6"/>
    <mergeCell ref="D7:D8"/>
    <mergeCell ref="D9:D10"/>
    <mergeCell ref="A5:A12"/>
    <mergeCell ref="E11:E12"/>
    <mergeCell ref="B11:C12"/>
    <mergeCell ref="B13:C14"/>
    <mergeCell ref="B15:C16"/>
    <mergeCell ref="B17:C18"/>
    <mergeCell ref="D13:D14"/>
    <mergeCell ref="D15:D16"/>
    <mergeCell ref="D17:D18"/>
    <mergeCell ref="A53:D53"/>
    <mergeCell ref="D37:D38"/>
    <mergeCell ref="D45:D46"/>
    <mergeCell ref="D25:D26"/>
    <mergeCell ref="D27:D28"/>
    <mergeCell ref="D29:D30"/>
    <mergeCell ref="D31:D32"/>
    <mergeCell ref="D49:D50"/>
    <mergeCell ref="A21:A28"/>
    <mergeCell ref="A29:A36"/>
    <mergeCell ref="A37:A44"/>
    <mergeCell ref="D19:D20"/>
    <mergeCell ref="D47:D48"/>
    <mergeCell ref="D51:D52"/>
    <mergeCell ref="D11:D12"/>
    <mergeCell ref="D21:D22"/>
    <mergeCell ref="E33:E34"/>
    <mergeCell ref="E35:E36"/>
    <mergeCell ref="E37:E38"/>
    <mergeCell ref="A45:A52"/>
    <mergeCell ref="D35:D36"/>
    <mergeCell ref="D39:D40"/>
    <mergeCell ref="D41:D42"/>
    <mergeCell ref="B35:C36"/>
    <mergeCell ref="B37:C38"/>
    <mergeCell ref="B43:C44"/>
    <mergeCell ref="B45:C46"/>
    <mergeCell ref="B47:C48"/>
    <mergeCell ref="B49:C50"/>
    <mergeCell ref="B51:C52"/>
    <mergeCell ref="E51:E52"/>
    <mergeCell ref="A13:A20"/>
    <mergeCell ref="B29:C30"/>
    <mergeCell ref="B31:C32"/>
    <mergeCell ref="B33:C34"/>
    <mergeCell ref="B19:C20"/>
    <mergeCell ref="B21:C22"/>
    <mergeCell ref="B23:C24"/>
    <mergeCell ref="B25:C26"/>
    <mergeCell ref="B27:C28"/>
  </mergeCells>
  <phoneticPr fontId="1"/>
  <printOptions horizontalCentered="1"/>
  <pageMargins left="0.39370078740157483" right="0.39370078740157483" top="0.59055118110236227" bottom="0.74803149606299213" header="0.31496062992125984" footer="0"/>
  <pageSetup paperSize="9" orientation="portrait" r:id="rId1"/>
  <headerFooter>
    <oddFooter>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消さないでね!$A$6:$A$10</xm:f>
          </x14:formula1>
          <xm:sqref>D5:D52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"/>
  <sheetViews>
    <sheetView zoomScaleNormal="100" workbookViewId="0">
      <selection activeCell="L8" sqref="L8:P10"/>
    </sheetView>
  </sheetViews>
  <sheetFormatPr defaultRowHeight="13.2"/>
  <cols>
    <col min="1" max="8" width="5.6640625" customWidth="1"/>
    <col min="9" max="9" width="5.6640625" style="1" customWidth="1"/>
    <col min="10" max="17" width="5.6640625" customWidth="1"/>
  </cols>
  <sheetData>
    <row r="1" spans="1:16" ht="2.25" customHeight="1" thickBot="1"/>
    <row r="2" spans="1:16" ht="14.25" customHeight="1" thickTop="1">
      <c r="A2" s="111" t="s">
        <v>59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 t="s">
        <v>60</v>
      </c>
      <c r="M2" s="111"/>
      <c r="N2" s="111"/>
      <c r="O2" s="111"/>
      <c r="P2" s="111"/>
    </row>
    <row r="3" spans="1:16" ht="14.2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8" t="s">
        <v>65</v>
      </c>
      <c r="M3" s="109"/>
      <c r="N3" s="109"/>
      <c r="O3" s="109"/>
      <c r="P3" s="109"/>
    </row>
    <row r="4" spans="1:16" ht="14.2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ht="14.25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1:16" ht="14.25" customHeight="1" thickBot="1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1:16" ht="14.25" customHeight="1" thickTop="1">
      <c r="A7" s="112" t="s">
        <v>20</v>
      </c>
      <c r="B7" s="113"/>
      <c r="C7" s="113"/>
      <c r="D7" s="113"/>
      <c r="E7" s="113"/>
      <c r="F7" s="114"/>
      <c r="G7" s="111" t="s">
        <v>21</v>
      </c>
      <c r="H7" s="111"/>
      <c r="I7" s="111"/>
      <c r="J7" s="111"/>
      <c r="K7" s="111"/>
      <c r="L7" s="115" t="s">
        <v>108</v>
      </c>
      <c r="M7" s="116"/>
      <c r="N7" s="116"/>
      <c r="O7" s="116"/>
      <c r="P7" s="117"/>
    </row>
    <row r="8" spans="1:16" ht="14.25" customHeight="1">
      <c r="A8" s="99">
        <v>40269</v>
      </c>
      <c r="B8" s="100"/>
      <c r="C8" s="100"/>
      <c r="D8" s="100"/>
      <c r="E8" s="100"/>
      <c r="F8" s="101"/>
      <c r="G8" s="109">
        <f ca="1">DATEDIF(A8,消さないでね!C1,"Y")</f>
        <v>13</v>
      </c>
      <c r="H8" s="109"/>
      <c r="I8" s="109"/>
      <c r="J8" s="109"/>
      <c r="K8" s="109"/>
      <c r="L8" s="192"/>
      <c r="M8" s="193"/>
      <c r="N8" s="193"/>
      <c r="O8" s="193"/>
      <c r="P8" s="194"/>
    </row>
    <row r="9" spans="1:16" ht="14.25" customHeight="1">
      <c r="A9" s="102"/>
      <c r="B9" s="103"/>
      <c r="C9" s="103"/>
      <c r="D9" s="103"/>
      <c r="E9" s="103"/>
      <c r="F9" s="104"/>
      <c r="G9" s="109"/>
      <c r="H9" s="109"/>
      <c r="I9" s="109"/>
      <c r="J9" s="109"/>
      <c r="K9" s="109"/>
      <c r="L9" s="192"/>
      <c r="M9" s="193"/>
      <c r="N9" s="193"/>
      <c r="O9" s="193"/>
      <c r="P9" s="194"/>
    </row>
    <row r="10" spans="1:16" ht="14.25" customHeight="1" thickBot="1">
      <c r="A10" s="105"/>
      <c r="B10" s="106"/>
      <c r="C10" s="106"/>
      <c r="D10" s="106"/>
      <c r="E10" s="106"/>
      <c r="F10" s="107"/>
      <c r="G10" s="110"/>
      <c r="H10" s="110"/>
      <c r="I10" s="110"/>
      <c r="J10" s="110"/>
      <c r="K10" s="110"/>
      <c r="L10" s="195"/>
      <c r="M10" s="196"/>
      <c r="N10" s="196"/>
      <c r="O10" s="196"/>
      <c r="P10" s="197"/>
    </row>
    <row r="11" spans="1:16" ht="14.25" customHeight="1" thickTop="1">
      <c r="A11" s="136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8"/>
      <c r="M11" s="139"/>
      <c r="N11" s="141" t="s">
        <v>61</v>
      </c>
      <c r="O11" s="142"/>
      <c r="P11" s="143"/>
    </row>
    <row r="12" spans="1:16" ht="14.25" customHeight="1">
      <c r="A12" s="140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  <c r="N12" s="144"/>
      <c r="O12" s="145"/>
      <c r="P12" s="146"/>
    </row>
    <row r="13" spans="1:16" ht="14.25" customHeight="1">
      <c r="A13" s="140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9"/>
      <c r="N13" s="147">
        <f>消さないでね!Q25</f>
        <v>1440</v>
      </c>
      <c r="O13" s="148"/>
      <c r="P13" s="149"/>
    </row>
    <row r="14" spans="1:16" ht="14.25" customHeight="1">
      <c r="A14" s="140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9"/>
      <c r="N14" s="147"/>
      <c r="O14" s="148"/>
      <c r="P14" s="149"/>
    </row>
    <row r="15" spans="1:16" ht="14.25" customHeight="1">
      <c r="A15" s="130" t="s">
        <v>63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2"/>
      <c r="N15" s="147"/>
      <c r="O15" s="148"/>
      <c r="P15" s="149"/>
    </row>
    <row r="16" spans="1:16" ht="14.25" customHeight="1">
      <c r="A16" s="130" t="s">
        <v>62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2"/>
      <c r="N16" s="147"/>
      <c r="O16" s="148"/>
      <c r="P16" s="149"/>
    </row>
    <row r="17" spans="1:16" ht="14.25" customHeight="1" thickBot="1">
      <c r="A17" s="133" t="s">
        <v>64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5"/>
      <c r="N17" s="150"/>
      <c r="O17" s="151"/>
      <c r="P17" s="152"/>
    </row>
    <row r="18" spans="1:16" ht="14.25" customHeight="1" thickTop="1">
      <c r="A18" s="124" t="s">
        <v>66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6"/>
    </row>
    <row r="19" spans="1:16" ht="14.25" customHeight="1" thickBot="1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</row>
    <row r="20" spans="1:16" ht="14.25" customHeight="1" thickTop="1">
      <c r="A20" s="1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12"/>
    </row>
    <row r="21" spans="1:16" ht="14.25" customHeight="1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3"/>
    </row>
    <row r="22" spans="1:16" ht="14.25" customHeight="1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3"/>
    </row>
    <row r="23" spans="1:16" ht="14.25" customHeight="1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3"/>
    </row>
    <row r="24" spans="1:16" ht="14.25" customHeight="1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3"/>
    </row>
    <row r="25" spans="1:16" ht="14.25" customHeight="1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/>
    </row>
    <row r="26" spans="1:16" ht="14.25" customHeight="1">
      <c r="A26" s="8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3"/>
    </row>
    <row r="27" spans="1:16" ht="14.25" customHeight="1">
      <c r="A27" s="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3"/>
    </row>
    <row r="28" spans="1:16" ht="14.25" customHeight="1">
      <c r="A28" s="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3"/>
    </row>
    <row r="29" spans="1:16" ht="14.25" customHeight="1">
      <c r="A29" s="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3"/>
    </row>
    <row r="30" spans="1:16" ht="14.25" customHeight="1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3"/>
    </row>
    <row r="31" spans="1:16" ht="14.25" customHeight="1">
      <c r="A31" s="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3"/>
    </row>
    <row r="32" spans="1:16" ht="14.25" customHeight="1">
      <c r="A32" s="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3"/>
    </row>
    <row r="33" spans="1:16" ht="14.25" customHeight="1">
      <c r="A33" s="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3"/>
    </row>
    <row r="34" spans="1:16" ht="14.25" customHeight="1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3"/>
    </row>
    <row r="35" spans="1:16" ht="14.25" customHeight="1">
      <c r="A35" s="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3"/>
    </row>
    <row r="36" spans="1:16" ht="14.25" customHeight="1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3"/>
    </row>
    <row r="37" spans="1:16" ht="14.25" customHeight="1">
      <c r="A37" s="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3"/>
    </row>
    <row r="38" spans="1:16" ht="14.25" customHeight="1">
      <c r="A38" s="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3"/>
    </row>
    <row r="39" spans="1:16" ht="14.25" customHeight="1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3"/>
    </row>
    <row r="40" spans="1:16" ht="14.25" customHeight="1" thickBot="1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13"/>
    </row>
    <row r="41" spans="1:16" ht="14.25" customHeight="1" thickTop="1">
      <c r="A41" s="153" t="s">
        <v>71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5"/>
    </row>
    <row r="42" spans="1:16" ht="14.25" customHeight="1">
      <c r="A42" s="156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</row>
    <row r="43" spans="1:16" ht="14.25" customHeight="1">
      <c r="A43" s="159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1"/>
    </row>
    <row r="44" spans="1:16" ht="14.25" customHeight="1">
      <c r="A44" s="159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1:16" ht="14.25" customHeight="1">
      <c r="A45" s="159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1"/>
    </row>
    <row r="46" spans="1:16" ht="14.25" customHeight="1" thickBot="1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4"/>
    </row>
    <row r="47" spans="1:16" ht="14.25" customHeight="1" thickTop="1">
      <c r="A47" s="165" t="s">
        <v>72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1:16" ht="14.25" customHeight="1">
      <c r="A48" s="165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1:16" ht="14.25" customHeight="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1:16" ht="14.25" customHeight="1">
      <c r="A50" s="171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1:16" ht="14.25" customHeight="1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1:16" ht="14.25" customHeight="1" thickBot="1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1:16" ht="14.25" customHeight="1" thickTop="1">
      <c r="A53" s="153" t="s">
        <v>70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5"/>
    </row>
    <row r="54" spans="1:16" ht="14.25" customHeight="1">
      <c r="A54" s="156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8"/>
    </row>
    <row r="55" spans="1:16" ht="14.25" customHeight="1">
      <c r="A55" s="118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20"/>
    </row>
    <row r="56" spans="1:16" ht="14.25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20"/>
    </row>
    <row r="57" spans="1:16" ht="14.25" customHeight="1">
      <c r="A57" s="118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20"/>
    </row>
    <row r="58" spans="1:16" ht="13.8" thickBot="1">
      <c r="A58" s="121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3"/>
    </row>
    <row r="59" spans="1:16" ht="13.8" thickTop="1">
      <c r="I59"/>
    </row>
    <row r="60" spans="1:16">
      <c r="I60"/>
    </row>
    <row r="61" spans="1:16">
      <c r="I61"/>
    </row>
    <row r="62" spans="1:16">
      <c r="I62"/>
    </row>
    <row r="63" spans="1:16">
      <c r="I63"/>
    </row>
    <row r="64" spans="1:16">
      <c r="I64"/>
    </row>
    <row r="65" spans="9:20">
      <c r="I65"/>
    </row>
    <row r="66" spans="9:20">
      <c r="I66"/>
    </row>
    <row r="67" spans="9:20">
      <c r="I67"/>
      <c r="T67" s="7"/>
    </row>
    <row r="68" spans="9:20">
      <c r="I68"/>
    </row>
    <row r="69" spans="9:20">
      <c r="I69"/>
    </row>
    <row r="70" spans="9:20">
      <c r="I70"/>
    </row>
    <row r="71" spans="9:20">
      <c r="I71"/>
    </row>
    <row r="72" spans="9:20">
      <c r="I72"/>
    </row>
    <row r="73" spans="9:20">
      <c r="I73"/>
    </row>
    <row r="74" spans="9:20">
      <c r="I74"/>
    </row>
    <row r="75" spans="9:20">
      <c r="I75"/>
    </row>
    <row r="76" spans="9:20">
      <c r="I76"/>
    </row>
    <row r="77" spans="9:20">
      <c r="I77"/>
    </row>
    <row r="78" spans="9:20">
      <c r="I78"/>
    </row>
    <row r="79" spans="9:20">
      <c r="I79"/>
    </row>
    <row r="80" spans="9:20">
      <c r="I80"/>
    </row>
    <row r="81" spans="9:9">
      <c r="I81"/>
    </row>
    <row r="82" spans="9:9">
      <c r="I82"/>
    </row>
    <row r="83" spans="9:9">
      <c r="I83"/>
    </row>
    <row r="84" spans="9:9">
      <c r="I84"/>
    </row>
    <row r="85" spans="9:9">
      <c r="I85"/>
    </row>
    <row r="86" spans="9:9">
      <c r="I86"/>
    </row>
    <row r="87" spans="9:9">
      <c r="I87"/>
    </row>
    <row r="88" spans="9:9">
      <c r="I88"/>
    </row>
    <row r="89" spans="9:9">
      <c r="I89"/>
    </row>
    <row r="90" spans="9:9">
      <c r="I90"/>
    </row>
    <row r="91" spans="9:9">
      <c r="I91"/>
    </row>
    <row r="92" spans="9:9">
      <c r="I92"/>
    </row>
    <row r="93" spans="9:9">
      <c r="I93"/>
    </row>
    <row r="94" spans="9:9">
      <c r="I94"/>
    </row>
    <row r="95" spans="9:9">
      <c r="I95"/>
    </row>
    <row r="96" spans="9:9">
      <c r="I96"/>
    </row>
    <row r="97" spans="9:9">
      <c r="I97"/>
    </row>
    <row r="98" spans="9:9">
      <c r="I98"/>
    </row>
    <row r="99" spans="9:9">
      <c r="I99"/>
    </row>
    <row r="100" spans="9:9">
      <c r="I100"/>
    </row>
    <row r="101" spans="9:9">
      <c r="I101"/>
    </row>
    <row r="102" spans="9:9">
      <c r="I102"/>
    </row>
    <row r="103" spans="9:9">
      <c r="I103"/>
    </row>
    <row r="104" spans="9:9">
      <c r="I104"/>
    </row>
    <row r="105" spans="9:9">
      <c r="I105"/>
    </row>
    <row r="106" spans="9:9">
      <c r="I106"/>
    </row>
    <row r="107" spans="9:9">
      <c r="I107"/>
    </row>
    <row r="108" spans="9:9">
      <c r="I108"/>
    </row>
    <row r="109" spans="9:9">
      <c r="I109"/>
    </row>
    <row r="110" spans="9:9">
      <c r="I110"/>
    </row>
    <row r="111" spans="9:9">
      <c r="I111"/>
    </row>
    <row r="112" spans="9:9">
      <c r="I112"/>
    </row>
    <row r="113" spans="9:9">
      <c r="I113"/>
    </row>
    <row r="114" spans="9:9">
      <c r="I114"/>
    </row>
    <row r="115" spans="9:9">
      <c r="I115"/>
    </row>
    <row r="116" spans="9:9">
      <c r="I116"/>
    </row>
    <row r="117" spans="9:9">
      <c r="I117"/>
    </row>
    <row r="118" spans="9:9">
      <c r="I118"/>
    </row>
    <row r="119" spans="9:9">
      <c r="I119"/>
    </row>
    <row r="120" spans="9:9">
      <c r="I120"/>
    </row>
    <row r="121" spans="9:9">
      <c r="I121"/>
    </row>
    <row r="122" spans="9:9">
      <c r="I122"/>
    </row>
    <row r="123" spans="9:9">
      <c r="I123"/>
    </row>
    <row r="124" spans="9:9">
      <c r="I124"/>
    </row>
    <row r="125" spans="9:9">
      <c r="I125"/>
    </row>
    <row r="126" spans="9:9">
      <c r="I126"/>
    </row>
    <row r="127" spans="9:9">
      <c r="I127"/>
    </row>
    <row r="128" spans="9:9">
      <c r="I128"/>
    </row>
    <row r="129" spans="9:9">
      <c r="I129"/>
    </row>
    <row r="130" spans="9:9">
      <c r="I130"/>
    </row>
    <row r="131" spans="9:9">
      <c r="I131"/>
    </row>
    <row r="132" spans="9:9">
      <c r="I132"/>
    </row>
    <row r="133" spans="9:9">
      <c r="I133"/>
    </row>
    <row r="134" spans="9:9">
      <c r="I134"/>
    </row>
    <row r="135" spans="9:9">
      <c r="I135"/>
    </row>
    <row r="136" spans="9:9">
      <c r="I136"/>
    </row>
    <row r="137" spans="9:9">
      <c r="I137"/>
    </row>
    <row r="138" spans="9:9">
      <c r="I138"/>
    </row>
    <row r="139" spans="9:9">
      <c r="I139"/>
    </row>
    <row r="140" spans="9:9">
      <c r="I140"/>
    </row>
    <row r="141" spans="9:9">
      <c r="I141"/>
    </row>
    <row r="142" spans="9:9">
      <c r="I142"/>
    </row>
    <row r="143" spans="9:9">
      <c r="I143"/>
    </row>
    <row r="144" spans="9:9">
      <c r="I144"/>
    </row>
    <row r="145" spans="9:9">
      <c r="I145"/>
    </row>
    <row r="146" spans="9:9">
      <c r="I146"/>
    </row>
    <row r="147" spans="9:9">
      <c r="I147"/>
    </row>
    <row r="148" spans="9:9">
      <c r="I148"/>
    </row>
    <row r="149" spans="9:9">
      <c r="I149"/>
    </row>
  </sheetData>
  <sheetProtection formatCells="0" formatColumns="0" formatRows="0" insertColumns="0" insertRows="0" insertHyperlinks="0" deleteColumns="0" deleteRows="0" sort="0" autoFilter="0" pivotTables="0"/>
  <mergeCells count="23">
    <mergeCell ref="A55:P58"/>
    <mergeCell ref="G7:K7"/>
    <mergeCell ref="G8:K10"/>
    <mergeCell ref="A18:P19"/>
    <mergeCell ref="A15:M15"/>
    <mergeCell ref="A16:M16"/>
    <mergeCell ref="A17:M17"/>
    <mergeCell ref="A11:M14"/>
    <mergeCell ref="N11:P12"/>
    <mergeCell ref="N13:P17"/>
    <mergeCell ref="A41:P42"/>
    <mergeCell ref="A43:P46"/>
    <mergeCell ref="A47:P48"/>
    <mergeCell ref="A49:P52"/>
    <mergeCell ref="A53:P54"/>
    <mergeCell ref="L8:P10"/>
    <mergeCell ref="A8:F10"/>
    <mergeCell ref="L3:P6"/>
    <mergeCell ref="L2:P2"/>
    <mergeCell ref="A2:K2"/>
    <mergeCell ref="A3:K6"/>
    <mergeCell ref="A7:F7"/>
    <mergeCell ref="L7:P7"/>
  </mergeCells>
  <phoneticPr fontId="1"/>
  <pageMargins left="0.74803149606299213" right="0.51181102362204722" top="0.31496062992125984" bottom="0.78740157480314965" header="0.31496062992125984" footer="0"/>
  <pageSetup paperSize="9" orientation="portrait" r:id="rId1"/>
  <headerFooter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8"/>
  <sheetViews>
    <sheetView workbookViewId="0">
      <selection activeCell="F10" sqref="F10"/>
    </sheetView>
  </sheetViews>
  <sheetFormatPr defaultRowHeight="13.2"/>
  <cols>
    <col min="2" max="2" width="11" bestFit="1" customWidth="1"/>
    <col min="3" max="3" width="11" customWidth="1"/>
    <col min="5" max="27" width="8" customWidth="1"/>
  </cols>
  <sheetData>
    <row r="1" spans="1:20" ht="14.25" customHeight="1" thickBot="1">
      <c r="A1" s="14"/>
      <c r="B1" s="15" t="s">
        <v>54</v>
      </c>
      <c r="C1" s="16">
        <f ca="1">NOW()</f>
        <v>45158.021143287035</v>
      </c>
      <c r="D1" s="14"/>
      <c r="E1" s="14"/>
      <c r="F1" s="14"/>
      <c r="G1" s="14"/>
      <c r="H1" s="14"/>
      <c r="I1" s="14"/>
      <c r="J1" s="14"/>
      <c r="K1" s="17" ph="1"/>
      <c r="L1" s="14"/>
      <c r="M1" s="18" t="s">
        <v>49</v>
      </c>
      <c r="N1" s="187" t="s">
        <v>43</v>
      </c>
      <c r="O1" s="177"/>
      <c r="P1" s="177"/>
      <c r="Q1" s="177"/>
      <c r="R1" s="177"/>
      <c r="S1" s="19" t="s">
        <v>52</v>
      </c>
      <c r="T1" s="14"/>
    </row>
    <row r="2" spans="1:20" ht="13.5" customHeight="1">
      <c r="A2" s="14"/>
      <c r="B2" s="14"/>
      <c r="C2" s="14"/>
      <c r="D2" s="14"/>
      <c r="E2" s="14"/>
      <c r="F2" s="186" t="s">
        <v>19</v>
      </c>
      <c r="G2" s="186"/>
      <c r="H2" s="186"/>
      <c r="I2" s="186"/>
      <c r="J2" s="186"/>
      <c r="K2" s="14"/>
      <c r="L2" s="14"/>
      <c r="M2" s="17" ph="1"/>
      <c r="N2" s="20" t="s">
        <v>26</v>
      </c>
      <c r="O2" s="21" t="s">
        <v>27</v>
      </c>
      <c r="P2" s="21" t="s">
        <v>29</v>
      </c>
      <c r="Q2" s="21" t="s">
        <v>30</v>
      </c>
      <c r="R2" s="22" t="s">
        <v>28</v>
      </c>
      <c r="S2" s="14"/>
      <c r="T2" s="14"/>
    </row>
    <row r="3" spans="1:20" ht="13.5" customHeight="1">
      <c r="A3" s="15" t="s">
        <v>45</v>
      </c>
      <c r="B3" s="15" t="s">
        <v>46</v>
      </c>
      <c r="C3" s="15"/>
      <c r="D3" s="15" t="s">
        <v>53</v>
      </c>
      <c r="E3" s="14"/>
      <c r="F3" s="23" t="s">
        <v>14</v>
      </c>
      <c r="G3" s="23" t="s">
        <v>15</v>
      </c>
      <c r="H3" s="23" t="s">
        <v>16</v>
      </c>
      <c r="I3" s="23" t="s">
        <v>17</v>
      </c>
      <c r="J3" s="23" t="s">
        <v>18</v>
      </c>
      <c r="K3" s="14"/>
      <c r="L3" s="14"/>
      <c r="M3" s="24"/>
      <c r="N3" s="25">
        <v>60</v>
      </c>
      <c r="O3" s="26">
        <v>50</v>
      </c>
      <c r="P3" s="26">
        <v>40</v>
      </c>
      <c r="Q3" s="26">
        <v>30</v>
      </c>
      <c r="R3" s="27">
        <v>20</v>
      </c>
      <c r="S3" s="14"/>
      <c r="T3" s="14"/>
    </row>
    <row r="4" spans="1:20" ht="13.5" customHeight="1">
      <c r="A4" s="14"/>
      <c r="B4" s="14" t="s">
        <v>47</v>
      </c>
      <c r="C4" s="15" t="s">
        <v>48</v>
      </c>
      <c r="D4" s="14"/>
      <c r="E4" s="14"/>
      <c r="F4" s="186">
        <f>COUNTIF(アセスメント!D5:D52,"A")</f>
        <v>24</v>
      </c>
      <c r="G4" s="186">
        <f>COUNTIF(アセスメント!D5:D52,"B")</f>
        <v>0</v>
      </c>
      <c r="H4" s="186">
        <f>COUNTIF(アセスメント!D5:D52,"C")</f>
        <v>0</v>
      </c>
      <c r="I4" s="186">
        <f>COUNTIF(アセスメント!D5:D52,"D")</f>
        <v>0</v>
      </c>
      <c r="J4" s="186">
        <f>COUNTIF(アセスメント!D5:D52,"E")</f>
        <v>0</v>
      </c>
      <c r="K4" s="14"/>
      <c r="L4" s="14"/>
      <c r="M4" s="14"/>
      <c r="N4" s="28">
        <f>COUNTIF(アセスメント!D5:D12,"A")</f>
        <v>4</v>
      </c>
      <c r="O4" s="29">
        <f>COUNTIF(アセスメント!D5:D12,"B")</f>
        <v>0</v>
      </c>
      <c r="P4" s="29">
        <f>COUNTIF(アセスメント!D5:D12,"C")</f>
        <v>0</v>
      </c>
      <c r="Q4" s="29">
        <f>COUNTIF(アセスメント!D5:D12,"D")</f>
        <v>0</v>
      </c>
      <c r="R4" s="30">
        <f>COUNTIF(アセスメント!D5:D12,"E")</f>
        <v>0</v>
      </c>
      <c r="S4" s="14"/>
      <c r="T4" s="14"/>
    </row>
    <row r="5" spans="1:20" ht="13.5" customHeight="1">
      <c r="A5" s="14"/>
      <c r="B5" s="14"/>
      <c r="C5" s="14"/>
      <c r="D5" s="15"/>
      <c r="E5" s="14"/>
      <c r="F5" s="186"/>
      <c r="G5" s="186"/>
      <c r="H5" s="186"/>
      <c r="I5" s="186"/>
      <c r="J5" s="186"/>
      <c r="K5" s="14"/>
      <c r="L5" s="14"/>
      <c r="M5" s="14"/>
      <c r="N5" s="31">
        <f>PRODUCT(N3:N4)</f>
        <v>240</v>
      </c>
      <c r="O5" s="32">
        <f t="shared" ref="O5:R5" si="0">PRODUCT(O3:O4)</f>
        <v>0</v>
      </c>
      <c r="P5" s="32">
        <f t="shared" si="0"/>
        <v>0</v>
      </c>
      <c r="Q5" s="32">
        <f t="shared" si="0"/>
        <v>0</v>
      </c>
      <c r="R5" s="33">
        <f t="shared" si="0"/>
        <v>0</v>
      </c>
      <c r="S5" s="34">
        <f>SUM(N5:R5)</f>
        <v>240</v>
      </c>
      <c r="T5" s="14"/>
    </row>
    <row r="6" spans="1:20" ht="13.5" customHeight="1">
      <c r="A6" s="15" t="s">
        <v>3</v>
      </c>
      <c r="B6" s="17"/>
      <c r="C6" s="17"/>
      <c r="D6" s="15" t="s">
        <v>57</v>
      </c>
      <c r="E6" s="14"/>
      <c r="F6" s="186"/>
      <c r="G6" s="186"/>
      <c r="H6" s="186"/>
      <c r="I6" s="186"/>
      <c r="J6" s="186"/>
      <c r="K6" s="14"/>
      <c r="L6" s="14"/>
      <c r="M6" s="24"/>
      <c r="N6" s="25">
        <v>60</v>
      </c>
      <c r="O6" s="26">
        <v>50</v>
      </c>
      <c r="P6" s="26">
        <v>40</v>
      </c>
      <c r="Q6" s="26">
        <v>30</v>
      </c>
      <c r="R6" s="27">
        <v>20</v>
      </c>
      <c r="S6" s="14"/>
      <c r="T6" s="14"/>
    </row>
    <row r="7" spans="1:20" ht="13.5" customHeight="1">
      <c r="A7" s="15" t="s">
        <v>4</v>
      </c>
      <c r="B7" s="17"/>
      <c r="C7" s="17"/>
      <c r="D7" s="15" t="s">
        <v>58</v>
      </c>
      <c r="E7" s="14"/>
      <c r="F7" s="186"/>
      <c r="G7" s="186"/>
      <c r="H7" s="186"/>
      <c r="I7" s="186"/>
      <c r="J7" s="186"/>
      <c r="K7" s="14"/>
      <c r="L7" s="14"/>
      <c r="M7" s="14"/>
      <c r="N7" s="28">
        <f>COUNTIF(アセスメント!D13:D20,"A")</f>
        <v>4</v>
      </c>
      <c r="O7" s="29">
        <f>COUNTIF(アセスメント!D13:D20,"B")</f>
        <v>0</v>
      </c>
      <c r="P7" s="29">
        <f>COUNTIF(アセスメント!D13:D20,"C")</f>
        <v>0</v>
      </c>
      <c r="Q7" s="29">
        <f>COUNTIF(アセスメント!D13:D20,"D")</f>
        <v>0</v>
      </c>
      <c r="R7" s="30">
        <f>COUNTIF(アセスメント!D13:D20,"E")</f>
        <v>0</v>
      </c>
      <c r="S7" s="14"/>
      <c r="T7" s="14"/>
    </row>
    <row r="8" spans="1:20" ht="13.5" customHeight="1">
      <c r="A8" s="15" t="s">
        <v>5</v>
      </c>
      <c r="B8" s="17"/>
      <c r="C8" s="17"/>
      <c r="D8" s="14"/>
      <c r="E8" s="14"/>
      <c r="F8" s="14"/>
      <c r="G8" s="14"/>
      <c r="H8" s="14"/>
      <c r="I8" s="14"/>
      <c r="J8" s="14"/>
      <c r="K8" s="14"/>
      <c r="L8" s="14"/>
      <c r="M8" s="14"/>
      <c r="N8" s="31">
        <f t="shared" ref="N8:R8" si="1">PRODUCT(N6:N7)</f>
        <v>240</v>
      </c>
      <c r="O8" s="32">
        <f t="shared" si="1"/>
        <v>0</v>
      </c>
      <c r="P8" s="32">
        <f t="shared" si="1"/>
        <v>0</v>
      </c>
      <c r="Q8" s="32">
        <f t="shared" si="1"/>
        <v>0</v>
      </c>
      <c r="R8" s="33">
        <f t="shared" si="1"/>
        <v>0</v>
      </c>
      <c r="S8" s="34">
        <f>SUM(N8:R8)</f>
        <v>240</v>
      </c>
      <c r="T8" s="14"/>
    </row>
    <row r="9" spans="1:20" ht="13.5" customHeight="1">
      <c r="A9" s="15" t="s">
        <v>6</v>
      </c>
      <c r="B9" s="17"/>
      <c r="C9" s="17"/>
      <c r="D9" s="14"/>
      <c r="E9" s="14"/>
      <c r="F9" s="35" t="s">
        <v>31</v>
      </c>
      <c r="G9" s="36" t="s">
        <v>32</v>
      </c>
      <c r="H9" s="37" t="s">
        <v>33</v>
      </c>
      <c r="I9" s="37" t="s">
        <v>34</v>
      </c>
      <c r="J9" s="38" t="s">
        <v>35</v>
      </c>
      <c r="K9" s="23" t="s">
        <v>36</v>
      </c>
      <c r="L9" s="14"/>
      <c r="M9" s="24"/>
      <c r="N9" s="25">
        <v>60</v>
      </c>
      <c r="O9" s="26">
        <v>50</v>
      </c>
      <c r="P9" s="26">
        <v>40</v>
      </c>
      <c r="Q9" s="26">
        <v>30</v>
      </c>
      <c r="R9" s="27">
        <v>20</v>
      </c>
      <c r="S9" s="14"/>
      <c r="T9" s="14"/>
    </row>
    <row r="10" spans="1:20" ht="13.5" customHeight="1">
      <c r="A10" s="15" t="s">
        <v>7</v>
      </c>
      <c r="B10" s="17"/>
      <c r="C10" s="17"/>
      <c r="D10" s="14"/>
      <c r="E10" s="14"/>
      <c r="F10" s="39" t="s">
        <v>101</v>
      </c>
      <c r="G10" s="39"/>
      <c r="H10" s="39"/>
      <c r="I10" s="39"/>
      <c r="J10" s="39"/>
      <c r="K10" s="40">
        <v>1.25</v>
      </c>
      <c r="L10" s="14"/>
      <c r="M10" s="17" ph="1"/>
      <c r="N10" s="28">
        <f>COUNTIF(アセスメント!D21:D28,"A")</f>
        <v>4</v>
      </c>
      <c r="O10" s="29">
        <f>COUNTIF(アセスメント!D21:D28,"B")</f>
        <v>0</v>
      </c>
      <c r="P10" s="29">
        <f>COUNTIF(アセスメント!D21:D28,"C")</f>
        <v>0</v>
      </c>
      <c r="Q10" s="29">
        <f>COUNTIF(アセスメント!D21:D28,"D")</f>
        <v>0</v>
      </c>
      <c r="R10" s="30">
        <f>COUNTIF(アセスメント!D21:D28,"E")</f>
        <v>0</v>
      </c>
      <c r="S10" s="14"/>
      <c r="T10" s="14"/>
    </row>
    <row r="11" spans="1:20" ht="13.5" customHeight="1">
      <c r="A11" s="14"/>
      <c r="B11" s="17"/>
      <c r="C11" s="17"/>
      <c r="D11" s="14"/>
      <c r="E11" s="14"/>
      <c r="F11" s="41" t="s">
        <v>3</v>
      </c>
      <c r="G11" s="42">
        <v>5</v>
      </c>
      <c r="H11" s="43">
        <f>COUNTIF(アセスメント!D5:D12,"A")</f>
        <v>4</v>
      </c>
      <c r="I11" s="43">
        <f>PRODUCT(G11:H11)</f>
        <v>20</v>
      </c>
      <c r="J11" s="174">
        <f>AVERAGE(I11:I15)</f>
        <v>4</v>
      </c>
      <c r="K11" s="177">
        <f>PRODUCT(J11)*K10</f>
        <v>5</v>
      </c>
      <c r="L11" s="14"/>
      <c r="M11" s="17" ph="1"/>
      <c r="N11" s="31">
        <f t="shared" ref="N11:R11" si="2">PRODUCT(N9:N10)</f>
        <v>240</v>
      </c>
      <c r="O11" s="32">
        <f t="shared" si="2"/>
        <v>0</v>
      </c>
      <c r="P11" s="32">
        <f t="shared" si="2"/>
        <v>0</v>
      </c>
      <c r="Q11" s="32">
        <f t="shared" si="2"/>
        <v>0</v>
      </c>
      <c r="R11" s="33">
        <f t="shared" si="2"/>
        <v>0</v>
      </c>
      <c r="S11" s="34">
        <f>SUM(N11:R11)</f>
        <v>240</v>
      </c>
      <c r="T11" s="14"/>
    </row>
    <row r="12" spans="1:20" ht="13.5" customHeight="1">
      <c r="A12" s="14"/>
      <c r="B12" s="17"/>
      <c r="C12" s="17"/>
      <c r="D12" s="14"/>
      <c r="E12" s="14"/>
      <c r="F12" s="44" t="s">
        <v>22</v>
      </c>
      <c r="G12" s="45">
        <v>4</v>
      </c>
      <c r="H12" s="46">
        <f>COUNTIF(アセスメント!D5:D12,"B")</f>
        <v>0</v>
      </c>
      <c r="I12" s="46">
        <f>PRODUCT(G12:H12)</f>
        <v>0</v>
      </c>
      <c r="J12" s="175"/>
      <c r="K12" s="178"/>
      <c r="L12" s="14"/>
      <c r="M12" s="24"/>
      <c r="N12" s="25">
        <v>60</v>
      </c>
      <c r="O12" s="26">
        <v>50</v>
      </c>
      <c r="P12" s="26">
        <v>40</v>
      </c>
      <c r="Q12" s="26">
        <v>30</v>
      </c>
      <c r="R12" s="27">
        <v>20</v>
      </c>
      <c r="S12" s="14"/>
      <c r="T12" s="14"/>
    </row>
    <row r="13" spans="1:20" ht="13.5" customHeight="1">
      <c r="A13" s="14"/>
      <c r="B13" s="17"/>
      <c r="C13" s="17"/>
      <c r="D13" s="14"/>
      <c r="E13" s="14"/>
      <c r="F13" s="44" t="s">
        <v>23</v>
      </c>
      <c r="G13" s="45">
        <v>3</v>
      </c>
      <c r="H13" s="46">
        <f>COUNTIF(アセスメント!D5:D12,"C")</f>
        <v>0</v>
      </c>
      <c r="I13" s="46">
        <f>PRODUCT(G13:H13)</f>
        <v>0</v>
      </c>
      <c r="J13" s="175"/>
      <c r="K13" s="178"/>
      <c r="L13" s="14"/>
      <c r="M13" s="17" ph="1"/>
      <c r="N13" s="28">
        <f>COUNTIF(アセスメント!D29:D36,"A")</f>
        <v>4</v>
      </c>
      <c r="O13" s="29">
        <f>COUNTIF(アセスメント!D29:D36,"B")</f>
        <v>0</v>
      </c>
      <c r="P13" s="29">
        <f>COUNTIF(アセスメント!D29:D36,"C")</f>
        <v>0</v>
      </c>
      <c r="Q13" s="29">
        <f>COUNTIF(アセスメント!D29:D36,"D")</f>
        <v>0</v>
      </c>
      <c r="R13" s="30">
        <f>COUNTIF(アセスメント!D29:D36,"E")</f>
        <v>0</v>
      </c>
      <c r="S13" s="14"/>
      <c r="T13" s="14"/>
    </row>
    <row r="14" spans="1:20" ht="13.5" customHeight="1">
      <c r="A14" s="14"/>
      <c r="B14" s="17"/>
      <c r="C14" s="17"/>
      <c r="D14" s="14"/>
      <c r="E14" s="14"/>
      <c r="F14" s="44" t="s">
        <v>24</v>
      </c>
      <c r="G14" s="45">
        <v>2</v>
      </c>
      <c r="H14" s="46">
        <f>COUNTIF(アセスメント!D5:D12,"D")</f>
        <v>0</v>
      </c>
      <c r="I14" s="46">
        <f>PRODUCT(G14:H14)</f>
        <v>0</v>
      </c>
      <c r="J14" s="175"/>
      <c r="K14" s="178"/>
      <c r="L14" s="14"/>
      <c r="M14" s="17" ph="1"/>
      <c r="N14" s="31">
        <f t="shared" ref="N14:R14" si="3">PRODUCT(N12:N13)</f>
        <v>240</v>
      </c>
      <c r="O14" s="32">
        <f t="shared" si="3"/>
        <v>0</v>
      </c>
      <c r="P14" s="32">
        <f t="shared" si="3"/>
        <v>0</v>
      </c>
      <c r="Q14" s="32">
        <f t="shared" si="3"/>
        <v>0</v>
      </c>
      <c r="R14" s="33">
        <f t="shared" si="3"/>
        <v>0</v>
      </c>
      <c r="S14" s="34">
        <f>SUM(N14:R14)</f>
        <v>240</v>
      </c>
      <c r="T14" s="14"/>
    </row>
    <row r="15" spans="1:20" ht="13.5" customHeight="1">
      <c r="A15" s="14"/>
      <c r="B15" s="17"/>
      <c r="C15" s="17"/>
      <c r="D15" s="14"/>
      <c r="E15" s="14"/>
      <c r="F15" s="47" t="s">
        <v>25</v>
      </c>
      <c r="G15" s="48">
        <v>1</v>
      </c>
      <c r="H15" s="49">
        <f>COUNTIF(アセスメント!D5:D12,"E")</f>
        <v>0</v>
      </c>
      <c r="I15" s="49">
        <f>PRODUCT(G15:H15)</f>
        <v>0</v>
      </c>
      <c r="J15" s="176"/>
      <c r="K15" s="179"/>
      <c r="L15" s="14"/>
      <c r="M15" s="24"/>
      <c r="N15" s="25">
        <v>60</v>
      </c>
      <c r="O15" s="26">
        <v>50</v>
      </c>
      <c r="P15" s="26">
        <v>40</v>
      </c>
      <c r="Q15" s="26">
        <v>30</v>
      </c>
      <c r="R15" s="27">
        <v>20</v>
      </c>
      <c r="S15" s="14"/>
      <c r="T15" s="14"/>
    </row>
    <row r="16" spans="1:20" ht="13.5" customHeight="1">
      <c r="A16" s="14"/>
      <c r="B16" s="17"/>
      <c r="C16" s="17"/>
      <c r="D16" s="14"/>
      <c r="E16" s="14"/>
      <c r="F16" s="39" t="s">
        <v>102</v>
      </c>
      <c r="G16" s="39"/>
      <c r="H16" s="39"/>
      <c r="I16" s="39"/>
      <c r="J16" s="39"/>
      <c r="K16" s="40">
        <v>1.25</v>
      </c>
      <c r="L16" s="14"/>
      <c r="M16" s="14"/>
      <c r="N16" s="28">
        <f>COUNTIF(アセスメント!D37:D44,"A")</f>
        <v>4</v>
      </c>
      <c r="O16" s="29">
        <f>COUNTIF(アセスメント!D37:D44,"B")</f>
        <v>0</v>
      </c>
      <c r="P16" s="29">
        <f>COUNTIF(アセスメント!D37:D44,"C")</f>
        <v>0</v>
      </c>
      <c r="Q16" s="29">
        <f>COUNTIF(アセスメント!D37:D44,"D")</f>
        <v>0</v>
      </c>
      <c r="R16" s="30">
        <f>COUNTIF(アセスメント!D37:D44,"E")</f>
        <v>0</v>
      </c>
      <c r="S16" s="14"/>
      <c r="T16" s="14"/>
    </row>
    <row r="17" spans="1:21" ht="13.5" customHeight="1">
      <c r="A17" s="14"/>
      <c r="B17" s="17"/>
      <c r="C17" s="17"/>
      <c r="D17" s="14"/>
      <c r="E17" s="14"/>
      <c r="F17" s="41" t="s">
        <v>3</v>
      </c>
      <c r="G17" s="42">
        <v>5</v>
      </c>
      <c r="H17" s="43">
        <f>COUNTIF(アセスメント!D13:D20,"A")</f>
        <v>4</v>
      </c>
      <c r="I17" s="43">
        <f t="shared" ref="I17:I21" si="4">PRODUCT(G17:H17)</f>
        <v>20</v>
      </c>
      <c r="J17" s="174">
        <f>AVERAGE(I17:I21)</f>
        <v>4</v>
      </c>
      <c r="K17" s="177">
        <f>PRODUCT(J17)*K16</f>
        <v>5</v>
      </c>
      <c r="L17" s="14"/>
      <c r="M17" s="14"/>
      <c r="N17" s="31">
        <f t="shared" ref="N17:R17" si="5">PRODUCT(N15:N16)</f>
        <v>240</v>
      </c>
      <c r="O17" s="32">
        <f t="shared" si="5"/>
        <v>0</v>
      </c>
      <c r="P17" s="32">
        <f t="shared" si="5"/>
        <v>0</v>
      </c>
      <c r="Q17" s="32">
        <f>PRODUCT(Q15:Q16)</f>
        <v>0</v>
      </c>
      <c r="R17" s="33">
        <f t="shared" si="5"/>
        <v>0</v>
      </c>
      <c r="S17" s="34">
        <f>SUM(N17:R17)</f>
        <v>240</v>
      </c>
      <c r="T17" s="14"/>
    </row>
    <row r="18" spans="1:21" ht="13.5" customHeight="1">
      <c r="A18" s="14"/>
      <c r="B18" s="17"/>
      <c r="C18" s="17"/>
      <c r="D18" s="14"/>
      <c r="E18" s="14"/>
      <c r="F18" s="44" t="s">
        <v>4</v>
      </c>
      <c r="G18" s="45">
        <v>4</v>
      </c>
      <c r="H18" s="46">
        <f>COUNTIF(アセスメント!D13:D20,"B")</f>
        <v>0</v>
      </c>
      <c r="I18" s="46">
        <f t="shared" si="4"/>
        <v>0</v>
      </c>
      <c r="J18" s="175"/>
      <c r="K18" s="178"/>
      <c r="L18" s="14"/>
      <c r="M18" s="24"/>
      <c r="N18" s="25">
        <v>60</v>
      </c>
      <c r="O18" s="26">
        <v>50</v>
      </c>
      <c r="P18" s="26">
        <v>40</v>
      </c>
      <c r="Q18" s="26">
        <v>30</v>
      </c>
      <c r="R18" s="27">
        <v>20</v>
      </c>
      <c r="S18" s="14"/>
      <c r="T18" s="14"/>
    </row>
    <row r="19" spans="1:21" ht="13.5" customHeight="1">
      <c r="A19" s="14"/>
      <c r="B19" s="17"/>
      <c r="C19" s="17"/>
      <c r="D19" s="14"/>
      <c r="E19" s="14"/>
      <c r="F19" s="44" t="s">
        <v>5</v>
      </c>
      <c r="G19" s="45">
        <v>3</v>
      </c>
      <c r="H19" s="46">
        <f>COUNTIF(アセスメント!D13:D20,"C")</f>
        <v>0</v>
      </c>
      <c r="I19" s="46">
        <f t="shared" si="4"/>
        <v>0</v>
      </c>
      <c r="J19" s="175"/>
      <c r="K19" s="178"/>
      <c r="L19" s="14"/>
      <c r="M19" s="14"/>
      <c r="N19" s="28">
        <f>COUNTIF(アセスメント!D45:D52,"A")</f>
        <v>4</v>
      </c>
      <c r="O19" s="29">
        <f>COUNTIF(アセスメント!D45:D52,"B")</f>
        <v>0</v>
      </c>
      <c r="P19" s="29">
        <f>COUNTIF(アセスメント!D45:D52,"C")</f>
        <v>0</v>
      </c>
      <c r="Q19" s="29">
        <f>COUNTIF(アセスメント!D45:D52,"D")</f>
        <v>0</v>
      </c>
      <c r="R19" s="30">
        <f>COUNTIF(アセスメント!D45:D52,"E")</f>
        <v>0</v>
      </c>
      <c r="S19" s="14"/>
      <c r="T19" s="14"/>
    </row>
    <row r="20" spans="1:21" ht="13.5" customHeight="1" thickBot="1">
      <c r="A20" s="14"/>
      <c r="B20" s="17"/>
      <c r="C20" s="17"/>
      <c r="D20" s="14"/>
      <c r="E20" s="14"/>
      <c r="F20" s="44" t="s">
        <v>6</v>
      </c>
      <c r="G20" s="45">
        <v>2</v>
      </c>
      <c r="H20" s="46">
        <f>COUNTIF(アセスメント!D13:D20,"D")</f>
        <v>0</v>
      </c>
      <c r="I20" s="46">
        <f t="shared" si="4"/>
        <v>0</v>
      </c>
      <c r="J20" s="175"/>
      <c r="K20" s="178"/>
      <c r="L20" s="14"/>
      <c r="M20" s="14"/>
      <c r="N20" s="50">
        <f t="shared" ref="N20:R20" si="6">PRODUCT(N18:N19)</f>
        <v>240</v>
      </c>
      <c r="O20" s="51">
        <f t="shared" si="6"/>
        <v>0</v>
      </c>
      <c r="P20" s="51">
        <f t="shared" si="6"/>
        <v>0</v>
      </c>
      <c r="Q20" s="51">
        <f t="shared" si="6"/>
        <v>0</v>
      </c>
      <c r="R20" s="33">
        <f t="shared" si="6"/>
        <v>0</v>
      </c>
      <c r="S20" s="52">
        <f>SUM(N20:R20)</f>
        <v>240</v>
      </c>
      <c r="T20" s="14"/>
    </row>
    <row r="21" spans="1:21" ht="13.5" customHeight="1" thickTop="1" thickBot="1">
      <c r="A21" s="14"/>
      <c r="B21" s="17"/>
      <c r="C21" s="17"/>
      <c r="D21" s="14"/>
      <c r="E21" s="14"/>
      <c r="F21" s="47" t="s">
        <v>7</v>
      </c>
      <c r="G21" s="48">
        <v>1</v>
      </c>
      <c r="H21" s="49">
        <f>COUNTIF(アセスメント!D13:D20,"E")</f>
        <v>0</v>
      </c>
      <c r="I21" s="49">
        <f t="shared" si="4"/>
        <v>0</v>
      </c>
      <c r="J21" s="176"/>
      <c r="K21" s="179"/>
      <c r="L21" s="14"/>
      <c r="M21" s="14"/>
      <c r="N21" s="14"/>
      <c r="O21" s="14"/>
      <c r="P21" s="14"/>
      <c r="Q21" s="14"/>
      <c r="R21" s="53" t="s">
        <v>42</v>
      </c>
      <c r="S21" s="54">
        <f>SUM(S5,S8,S11,S14,S17,S20)</f>
        <v>1440</v>
      </c>
      <c r="T21" s="14"/>
    </row>
    <row r="22" spans="1:21" ht="13.5" customHeight="1" thickTop="1">
      <c r="A22" s="14"/>
      <c r="B22" s="17"/>
      <c r="C22" s="17"/>
      <c r="D22" s="14"/>
      <c r="E22" s="14"/>
      <c r="F22" s="39" t="s">
        <v>103</v>
      </c>
      <c r="G22" s="39"/>
      <c r="H22" s="39"/>
      <c r="I22" s="39"/>
      <c r="J22" s="39"/>
      <c r="K22" s="40">
        <v>1.25</v>
      </c>
      <c r="L22" s="14"/>
      <c r="M22" s="14"/>
      <c r="N22" s="14"/>
      <c r="O22" s="14"/>
      <c r="P22" s="14"/>
      <c r="Q22" s="14"/>
      <c r="R22" s="14"/>
      <c r="S22" s="14"/>
      <c r="T22" s="14"/>
    </row>
    <row r="23" spans="1:21" ht="13.5" customHeight="1" thickBot="1">
      <c r="A23" s="14"/>
      <c r="B23" s="17"/>
      <c r="C23" s="17"/>
      <c r="D23" s="14"/>
      <c r="E23" s="14"/>
      <c r="F23" s="41" t="s">
        <v>3</v>
      </c>
      <c r="G23" s="42">
        <v>5</v>
      </c>
      <c r="H23" s="43">
        <f>COUNTIF(アセスメント!D21:D28,"A")</f>
        <v>4</v>
      </c>
      <c r="I23" s="43">
        <f t="shared" ref="I23:I27" si="7">PRODUCT(G23:H23)</f>
        <v>20</v>
      </c>
      <c r="J23" s="174">
        <f>AVERAGE(I23:I27)</f>
        <v>4</v>
      </c>
      <c r="K23" s="177">
        <f>PRODUCT(J23)*K22</f>
        <v>5</v>
      </c>
      <c r="L23" s="14"/>
      <c r="M23" s="14"/>
      <c r="N23" s="14"/>
      <c r="O23" s="14"/>
      <c r="P23" s="14"/>
      <c r="Q23" s="14"/>
      <c r="R23" s="14"/>
      <c r="S23" s="14"/>
      <c r="T23" s="14"/>
    </row>
    <row r="24" spans="1:21" ht="13.5" customHeight="1" thickBot="1">
      <c r="A24" s="14"/>
      <c r="B24" s="17"/>
      <c r="C24" s="17"/>
      <c r="D24" s="14"/>
      <c r="E24" s="14"/>
      <c r="F24" s="44" t="s">
        <v>4</v>
      </c>
      <c r="G24" s="45">
        <v>4</v>
      </c>
      <c r="H24" s="46">
        <f>COUNTIF(アセスメント!D21:D28,"B")</f>
        <v>0</v>
      </c>
      <c r="I24" s="46">
        <f t="shared" si="7"/>
        <v>0</v>
      </c>
      <c r="J24" s="175"/>
      <c r="K24" s="178"/>
      <c r="L24" s="14"/>
      <c r="M24" s="55" t="s">
        <v>50</v>
      </c>
      <c r="N24" s="56"/>
      <c r="O24" s="56"/>
      <c r="P24" s="57" t="s">
        <v>44</v>
      </c>
      <c r="Q24" s="58">
        <f>SUM(S21)</f>
        <v>1440</v>
      </c>
      <c r="R24" s="14"/>
      <c r="S24" s="14"/>
      <c r="T24" s="14"/>
    </row>
    <row r="25" spans="1:21" ht="13.5" customHeight="1" thickBot="1">
      <c r="A25" s="14" t="s">
        <v>56</v>
      </c>
      <c r="B25" s="17"/>
      <c r="C25" s="17"/>
      <c r="D25" s="14"/>
      <c r="E25" s="14"/>
      <c r="F25" s="44" t="s">
        <v>5</v>
      </c>
      <c r="G25" s="45">
        <v>3</v>
      </c>
      <c r="H25" s="46">
        <f>COUNTIF(アセスメント!D21:D28,"C")</f>
        <v>0</v>
      </c>
      <c r="I25" s="46">
        <f t="shared" si="7"/>
        <v>0</v>
      </c>
      <c r="J25" s="175"/>
      <c r="K25" s="178"/>
      <c r="L25" s="14"/>
      <c r="M25" s="14"/>
      <c r="N25" s="14"/>
      <c r="O25" s="14"/>
      <c r="P25" s="59" t="s">
        <v>51</v>
      </c>
      <c r="Q25" s="58">
        <f>SUM(Q24)</f>
        <v>1440</v>
      </c>
      <c r="R25" s="14"/>
      <c r="S25" s="14"/>
      <c r="T25" s="14"/>
    </row>
    <row r="26" spans="1:21" ht="13.5" customHeight="1">
      <c r="A26" s="14"/>
      <c r="B26" s="17"/>
      <c r="C26" s="17"/>
      <c r="D26" s="14"/>
      <c r="E26" s="14"/>
      <c r="F26" s="44" t="s">
        <v>6</v>
      </c>
      <c r="G26" s="45">
        <v>2</v>
      </c>
      <c r="H26" s="46">
        <f>COUNTIF(アセスメント!D21:D28,"D")</f>
        <v>0</v>
      </c>
      <c r="I26" s="46">
        <f t="shared" si="7"/>
        <v>0</v>
      </c>
      <c r="J26" s="175"/>
      <c r="K26" s="178"/>
      <c r="L26" s="14"/>
      <c r="M26" s="14"/>
      <c r="N26" s="14"/>
      <c r="O26" s="14"/>
      <c r="P26" s="14"/>
      <c r="Q26" s="14"/>
      <c r="R26" s="14"/>
      <c r="S26" s="14"/>
      <c r="T26" s="14"/>
    </row>
    <row r="27" spans="1:21" ht="13.5" customHeight="1">
      <c r="A27" s="14"/>
      <c r="B27" s="17"/>
      <c r="C27" s="17"/>
      <c r="D27" s="14"/>
      <c r="E27" s="14"/>
      <c r="F27" s="47" t="s">
        <v>7</v>
      </c>
      <c r="G27" s="48">
        <v>1</v>
      </c>
      <c r="H27" s="49">
        <f>COUNTIF(アセスメント!D21:D28,"E")</f>
        <v>0</v>
      </c>
      <c r="I27" s="49">
        <f t="shared" si="7"/>
        <v>0</v>
      </c>
      <c r="J27" s="176"/>
      <c r="K27" s="179"/>
      <c r="L27" s="14"/>
      <c r="M27" s="14"/>
      <c r="N27" s="14"/>
      <c r="O27" s="14"/>
      <c r="P27" s="14"/>
      <c r="Q27" s="14"/>
      <c r="R27" s="14"/>
      <c r="S27" s="14"/>
      <c r="T27" s="14"/>
    </row>
    <row r="28" spans="1:21" ht="13.5" customHeight="1">
      <c r="A28" s="14"/>
      <c r="B28" s="17"/>
      <c r="C28" s="17"/>
      <c r="D28" s="14"/>
      <c r="E28" s="14"/>
      <c r="F28" s="39" t="s">
        <v>104</v>
      </c>
      <c r="G28" s="39"/>
      <c r="H28" s="39"/>
      <c r="I28" s="39"/>
      <c r="J28" s="39"/>
      <c r="K28" s="40">
        <v>1.25</v>
      </c>
      <c r="L28" s="14"/>
      <c r="M28" s="14"/>
      <c r="N28" s="14"/>
      <c r="O28" s="14"/>
      <c r="P28" s="14"/>
      <c r="Q28" s="14"/>
      <c r="R28" s="14"/>
      <c r="S28" s="14"/>
      <c r="T28" s="14"/>
    </row>
    <row r="29" spans="1:21" ht="13.5" customHeight="1" thickBot="1">
      <c r="A29" s="14"/>
      <c r="B29" s="17"/>
      <c r="C29" s="17"/>
      <c r="D29" s="14"/>
      <c r="E29" s="14"/>
      <c r="F29" s="41" t="s">
        <v>3</v>
      </c>
      <c r="G29" s="42">
        <v>5</v>
      </c>
      <c r="H29" s="43">
        <f>COUNTIF(アセスメント!D29:D36,"A")</f>
        <v>4</v>
      </c>
      <c r="I29" s="43">
        <f t="shared" ref="I29:I33" si="8">PRODUCT(G29:H29)</f>
        <v>20</v>
      </c>
      <c r="J29" s="174">
        <f>AVERAGE(I29:I33)</f>
        <v>4</v>
      </c>
      <c r="K29" s="177">
        <f>PRODUCT(J29)*K28</f>
        <v>5</v>
      </c>
      <c r="L29" s="14"/>
      <c r="M29" s="188" t="s">
        <v>13</v>
      </c>
      <c r="N29" s="188"/>
      <c r="O29" s="188"/>
      <c r="P29" s="39"/>
      <c r="Q29" s="39"/>
      <c r="R29" s="14"/>
      <c r="S29" s="14"/>
      <c r="T29" s="14"/>
    </row>
    <row r="30" spans="1:21" ht="13.5" customHeight="1" thickTop="1" thickBot="1">
      <c r="A30" s="14"/>
      <c r="B30" s="17"/>
      <c r="C30" s="17"/>
      <c r="D30" s="14"/>
      <c r="E30" s="14"/>
      <c r="F30" s="44" t="s">
        <v>4</v>
      </c>
      <c r="G30" s="45">
        <v>4</v>
      </c>
      <c r="H30" s="46">
        <f>COUNTIF(アセスメント!D29:D36,"B")</f>
        <v>0</v>
      </c>
      <c r="I30" s="46">
        <f t="shared" si="8"/>
        <v>0</v>
      </c>
      <c r="J30" s="175"/>
      <c r="K30" s="178"/>
      <c r="L30" s="14"/>
      <c r="M30" s="60" t="s">
        <v>8</v>
      </c>
      <c r="N30" s="61" t="s">
        <v>9</v>
      </c>
      <c r="O30" s="61" t="s">
        <v>10</v>
      </c>
      <c r="P30" s="61" t="s">
        <v>11</v>
      </c>
      <c r="Q30" s="62" t="s">
        <v>12</v>
      </c>
      <c r="R30" s="14"/>
      <c r="S30" s="14"/>
      <c r="T30" s="14"/>
    </row>
    <row r="31" spans="1:21" ht="13.5" customHeight="1" thickTop="1">
      <c r="A31" s="14"/>
      <c r="B31" s="17"/>
      <c r="C31" s="17"/>
      <c r="D31" s="14"/>
      <c r="E31" s="14"/>
      <c r="F31" s="44" t="s">
        <v>5</v>
      </c>
      <c r="G31" s="45">
        <v>3</v>
      </c>
      <c r="H31" s="46">
        <f>COUNTIF(アセスメント!D29:D36,"C")</f>
        <v>0</v>
      </c>
      <c r="I31" s="46">
        <f t="shared" si="8"/>
        <v>0</v>
      </c>
      <c r="J31" s="175"/>
      <c r="K31" s="178"/>
      <c r="L31" s="14"/>
      <c r="M31" s="189">
        <f>SUM(消さないでね!F4)</f>
        <v>24</v>
      </c>
      <c r="N31" s="183">
        <f>SUM(消さないでね!G4)</f>
        <v>0</v>
      </c>
      <c r="O31" s="183">
        <f>SUM(消さないでね!H4)</f>
        <v>0</v>
      </c>
      <c r="P31" s="183">
        <f>SUM(消さないでね!I4)</f>
        <v>0</v>
      </c>
      <c r="Q31" s="180">
        <f>SUM(消さないでね!J4)</f>
        <v>0</v>
      </c>
      <c r="R31" s="14"/>
      <c r="S31" s="14"/>
      <c r="T31" s="14"/>
    </row>
    <row r="32" spans="1:21" ht="13.5" customHeight="1">
      <c r="A32" s="14"/>
      <c r="B32" s="14"/>
      <c r="C32" s="14"/>
      <c r="D32" s="17" ph="1"/>
      <c r="E32" s="14"/>
      <c r="F32" s="44" t="s">
        <v>6</v>
      </c>
      <c r="G32" s="45">
        <v>2</v>
      </c>
      <c r="H32" s="46">
        <f>COUNTIF(アセスメント!D29:D36,"D")</f>
        <v>0</v>
      </c>
      <c r="I32" s="46">
        <f t="shared" si="8"/>
        <v>0</v>
      </c>
      <c r="J32" s="175"/>
      <c r="K32" s="178"/>
      <c r="L32" s="14"/>
      <c r="M32" s="190"/>
      <c r="N32" s="184"/>
      <c r="O32" s="184"/>
      <c r="P32" s="184"/>
      <c r="Q32" s="181"/>
      <c r="R32" s="14"/>
      <c r="S32" s="14"/>
      <c r="T32" s="14"/>
      <c r="U32" ph="1"/>
    </row>
    <row r="33" spans="1:21" ht="13.5" customHeight="1" thickBot="1">
      <c r="A33" s="14"/>
      <c r="B33" s="14"/>
      <c r="C33" s="14"/>
      <c r="D33" s="17" ph="1"/>
      <c r="E33" s="14"/>
      <c r="F33" s="47" t="s">
        <v>7</v>
      </c>
      <c r="G33" s="48">
        <v>1</v>
      </c>
      <c r="H33" s="49">
        <f>COUNTIF(アセスメント!D29:D36,"E")</f>
        <v>0</v>
      </c>
      <c r="I33" s="49">
        <f t="shared" si="8"/>
        <v>0</v>
      </c>
      <c r="J33" s="176"/>
      <c r="K33" s="179"/>
      <c r="L33" s="14"/>
      <c r="M33" s="191"/>
      <c r="N33" s="185"/>
      <c r="O33" s="185"/>
      <c r="P33" s="185"/>
      <c r="Q33" s="182"/>
      <c r="R33" s="14"/>
      <c r="S33" s="14"/>
      <c r="T33" s="14"/>
    </row>
    <row r="34" spans="1:21" ht="13.5" customHeight="1" thickTop="1">
      <c r="A34" s="14"/>
      <c r="B34" s="14"/>
      <c r="C34" s="14"/>
      <c r="D34" s="14"/>
      <c r="E34" s="14"/>
      <c r="F34" s="39" t="s">
        <v>106</v>
      </c>
      <c r="G34" s="39"/>
      <c r="H34" s="39"/>
      <c r="I34" s="39"/>
      <c r="J34" s="39"/>
      <c r="K34" s="40">
        <v>1.25</v>
      </c>
      <c r="L34" s="14"/>
      <c r="M34" s="14"/>
      <c r="N34" s="14"/>
      <c r="O34" s="14"/>
      <c r="P34" s="14"/>
      <c r="Q34" s="14"/>
      <c r="R34" s="14"/>
      <c r="S34" s="14"/>
      <c r="T34" s="14"/>
    </row>
    <row r="35" spans="1:21" ht="13.5" customHeight="1">
      <c r="A35" s="14"/>
      <c r="B35" s="14"/>
      <c r="C35" s="14"/>
      <c r="D35" s="14"/>
      <c r="E35" s="14"/>
      <c r="F35" s="41" t="s">
        <v>3</v>
      </c>
      <c r="G35" s="42">
        <v>5</v>
      </c>
      <c r="H35" s="43">
        <f>COUNTIF(アセスメント!D37:D44,"A")</f>
        <v>4</v>
      </c>
      <c r="I35" s="43">
        <f t="shared" ref="I35:I39" si="9">PRODUCT(G35:H35)</f>
        <v>20</v>
      </c>
      <c r="J35" s="174">
        <f>AVERAGE(I35:I39)</f>
        <v>4</v>
      </c>
      <c r="K35" s="177">
        <f>PRODUCT(J35)*K34</f>
        <v>5</v>
      </c>
      <c r="L35" s="14"/>
      <c r="M35" s="14"/>
      <c r="N35" s="14"/>
      <c r="O35" s="14"/>
      <c r="P35" s="14"/>
      <c r="Q35" s="14"/>
      <c r="R35" s="14"/>
      <c r="S35" s="14"/>
      <c r="T35" s="14"/>
    </row>
    <row r="36" spans="1:21" ht="13.5" customHeight="1">
      <c r="A36" s="14"/>
      <c r="B36" s="14"/>
      <c r="C36" s="14"/>
      <c r="D36" s="14"/>
      <c r="E36" s="14"/>
      <c r="F36" s="44" t="s">
        <v>4</v>
      </c>
      <c r="G36" s="45">
        <v>4</v>
      </c>
      <c r="H36" s="46">
        <f>COUNTIF(アセスメント!D37:D44,"B")</f>
        <v>0</v>
      </c>
      <c r="I36" s="46">
        <f t="shared" si="9"/>
        <v>0</v>
      </c>
      <c r="J36" s="175"/>
      <c r="K36" s="178"/>
      <c r="L36" s="14"/>
      <c r="M36" s="14"/>
      <c r="N36" s="14"/>
      <c r="O36" s="14"/>
      <c r="P36" s="14"/>
      <c r="Q36" s="14"/>
      <c r="R36" s="14"/>
      <c r="S36" s="14"/>
      <c r="T36" s="14"/>
    </row>
    <row r="37" spans="1:21" ht="13.5" customHeight="1">
      <c r="A37" s="14"/>
      <c r="B37" s="14"/>
      <c r="C37" s="14"/>
      <c r="D37" s="14"/>
      <c r="E37" s="14"/>
      <c r="F37" s="44" t="s">
        <v>5</v>
      </c>
      <c r="G37" s="45">
        <v>3</v>
      </c>
      <c r="H37" s="46">
        <f>COUNTIF(アセスメント!D37:D44,"C")</f>
        <v>0</v>
      </c>
      <c r="I37" s="46">
        <f t="shared" si="9"/>
        <v>0</v>
      </c>
      <c r="J37" s="175"/>
      <c r="K37" s="178"/>
      <c r="L37" s="17" ph="1"/>
      <c r="M37" s="14"/>
      <c r="N37" s="14"/>
      <c r="O37" s="14"/>
      <c r="P37" s="14"/>
      <c r="Q37" s="14"/>
      <c r="R37" s="14"/>
      <c r="S37" s="14"/>
      <c r="T37" s="17" ph="1"/>
    </row>
    <row r="38" spans="1:21" ht="13.5" customHeight="1">
      <c r="A38" s="14"/>
      <c r="B38" s="14"/>
      <c r="C38" s="14"/>
      <c r="D38" s="14"/>
      <c r="E38" s="14"/>
      <c r="F38" s="44" t="s">
        <v>6</v>
      </c>
      <c r="G38" s="45">
        <v>2</v>
      </c>
      <c r="H38" s="46">
        <f>COUNTIF(アセスメント!D37:D44,"D")</f>
        <v>0</v>
      </c>
      <c r="I38" s="46">
        <f t="shared" si="9"/>
        <v>0</v>
      </c>
      <c r="J38" s="175"/>
      <c r="K38" s="178"/>
      <c r="L38" s="17" ph="1"/>
      <c r="M38" s="14"/>
      <c r="N38" s="14"/>
      <c r="O38" s="14"/>
      <c r="P38" s="14"/>
      <c r="Q38" s="14"/>
      <c r="R38" s="14"/>
      <c r="S38" s="14"/>
      <c r="T38" s="17" ph="1"/>
    </row>
    <row r="39" spans="1:21" ht="13.5" customHeight="1">
      <c r="A39" s="14"/>
      <c r="B39" s="14"/>
      <c r="C39" s="14"/>
      <c r="D39" s="14"/>
      <c r="E39" s="14"/>
      <c r="F39" s="47" t="s">
        <v>7</v>
      </c>
      <c r="G39" s="48">
        <v>1</v>
      </c>
      <c r="H39" s="49">
        <f>COUNTIF(アセスメント!D37:D44,"E")</f>
        <v>0</v>
      </c>
      <c r="I39" s="49">
        <f t="shared" si="9"/>
        <v>0</v>
      </c>
      <c r="J39" s="176"/>
      <c r="K39" s="179"/>
      <c r="L39" s="17" ph="1"/>
      <c r="M39" s="14"/>
      <c r="N39" s="14"/>
      <c r="O39" s="14"/>
      <c r="P39" s="14"/>
      <c r="Q39" s="14"/>
      <c r="R39" s="14"/>
      <c r="S39" s="14"/>
      <c r="T39" s="17" ph="1"/>
    </row>
    <row r="40" spans="1:21" ht="13.5" customHeight="1" thickBot="1">
      <c r="A40" s="14"/>
      <c r="B40" s="14"/>
      <c r="C40" s="14"/>
      <c r="D40" s="14"/>
      <c r="E40" s="14"/>
      <c r="F40" s="39" t="s">
        <v>107</v>
      </c>
      <c r="G40" s="39"/>
      <c r="H40" s="39"/>
      <c r="I40" s="39"/>
      <c r="J40" s="39"/>
      <c r="K40" s="40">
        <v>1.25</v>
      </c>
      <c r="L40" s="17" ph="1"/>
      <c r="M40" s="14"/>
      <c r="N40" s="14"/>
      <c r="O40" s="14"/>
      <c r="P40" s="14"/>
      <c r="Q40" s="14"/>
      <c r="R40" s="14"/>
      <c r="S40" s="14"/>
      <c r="T40" s="17" ph="1"/>
      <c r="U40" ph="1"/>
    </row>
    <row r="41" spans="1:21" ht="13.5" customHeight="1">
      <c r="A41" s="14"/>
      <c r="B41" s="14"/>
      <c r="C41" s="14"/>
      <c r="D41" s="14"/>
      <c r="E41" s="14"/>
      <c r="F41" s="41" t="s">
        <v>3</v>
      </c>
      <c r="G41" s="42">
        <v>5</v>
      </c>
      <c r="H41" s="43">
        <f>COUNTIF(アセスメント!D45:D52,"A")</f>
        <v>4</v>
      </c>
      <c r="I41" s="43">
        <f t="shared" ref="I41:I45" si="10">PRODUCT(G41:H41)</f>
        <v>20</v>
      </c>
      <c r="J41" s="174">
        <f>AVERAGE(I41:I45)</f>
        <v>4</v>
      </c>
      <c r="K41" s="177">
        <f>PRODUCT(J41)*K40</f>
        <v>5</v>
      </c>
      <c r="L41" s="17" ph="1"/>
      <c r="M41" s="63" t="s">
        <v>38</v>
      </c>
      <c r="N41" s="64">
        <f>K11</f>
        <v>5</v>
      </c>
      <c r="O41" s="14"/>
      <c r="P41" s="14"/>
      <c r="Q41" s="14"/>
      <c r="R41" s="14"/>
      <c r="S41" s="14"/>
      <c r="T41" s="17" ph="1"/>
      <c r="U41" ph="1"/>
    </row>
    <row r="42" spans="1:21" ht="13.5" customHeight="1">
      <c r="A42" s="14"/>
      <c r="B42" s="14"/>
      <c r="C42" s="14"/>
      <c r="D42" s="14"/>
      <c r="E42" s="14"/>
      <c r="F42" s="44" t="s">
        <v>4</v>
      </c>
      <c r="G42" s="45">
        <v>4</v>
      </c>
      <c r="H42" s="46">
        <f>COUNTIF(アセスメント!D45:D52,"B")</f>
        <v>0</v>
      </c>
      <c r="I42" s="46">
        <f t="shared" si="10"/>
        <v>0</v>
      </c>
      <c r="J42" s="175"/>
      <c r="K42" s="178"/>
      <c r="L42" s="17" ph="1"/>
      <c r="M42" s="65" t="s">
        <v>37</v>
      </c>
      <c r="N42" s="66">
        <f>K17</f>
        <v>5</v>
      </c>
      <c r="O42" s="14"/>
      <c r="P42" s="14"/>
      <c r="Q42" s="14"/>
      <c r="R42" s="14"/>
      <c r="S42" s="14"/>
      <c r="T42" s="14"/>
      <c r="U42" ph="1"/>
    </row>
    <row r="43" spans="1:21" ht="13.5" customHeight="1">
      <c r="A43" s="14"/>
      <c r="B43" s="14"/>
      <c r="C43" s="14"/>
      <c r="D43" s="14"/>
      <c r="E43" s="14"/>
      <c r="F43" s="44" t="s">
        <v>5</v>
      </c>
      <c r="G43" s="45">
        <v>3</v>
      </c>
      <c r="H43" s="46">
        <f>COUNTIF(アセスメント!D45:D52,"C")</f>
        <v>0</v>
      </c>
      <c r="I43" s="46">
        <f t="shared" si="10"/>
        <v>0</v>
      </c>
      <c r="J43" s="175"/>
      <c r="K43" s="178"/>
      <c r="L43" s="17" ph="1"/>
      <c r="M43" s="65" t="s">
        <v>39</v>
      </c>
      <c r="N43" s="66">
        <f>K23</f>
        <v>5</v>
      </c>
      <c r="O43" s="14"/>
      <c r="P43" s="14"/>
      <c r="Q43" s="14"/>
      <c r="R43" s="14"/>
      <c r="S43" s="14"/>
      <c r="T43" s="14"/>
    </row>
    <row r="44" spans="1:21" ht="13.5" customHeight="1">
      <c r="A44" s="14"/>
      <c r="B44" s="14"/>
      <c r="C44" s="14"/>
      <c r="D44" s="14"/>
      <c r="E44" s="14"/>
      <c r="F44" s="44" t="s">
        <v>6</v>
      </c>
      <c r="G44" s="45">
        <v>2</v>
      </c>
      <c r="H44" s="46">
        <f>COUNTIF(アセスメント!D45:D52,"D")</f>
        <v>0</v>
      </c>
      <c r="I44" s="46">
        <f t="shared" si="10"/>
        <v>0</v>
      </c>
      <c r="J44" s="175"/>
      <c r="K44" s="178"/>
      <c r="L44" s="17" ph="1"/>
      <c r="M44" s="65" t="s">
        <v>55</v>
      </c>
      <c r="N44" s="66">
        <f>K29</f>
        <v>5</v>
      </c>
      <c r="O44" s="14"/>
      <c r="P44" s="14"/>
      <c r="Q44" s="14"/>
      <c r="R44" s="14"/>
      <c r="S44" s="14"/>
      <c r="T44" s="14"/>
    </row>
    <row r="45" spans="1:21" ht="13.5" customHeight="1">
      <c r="A45" s="14"/>
      <c r="B45" s="14"/>
      <c r="C45" s="14"/>
      <c r="D45" s="14"/>
      <c r="E45" s="14"/>
      <c r="F45" s="47" t="s">
        <v>7</v>
      </c>
      <c r="G45" s="48">
        <v>1</v>
      </c>
      <c r="H45" s="49">
        <f>COUNTIF(アセスメント!D45:D52,"E")</f>
        <v>0</v>
      </c>
      <c r="I45" s="49">
        <f t="shared" si="10"/>
        <v>0</v>
      </c>
      <c r="J45" s="176"/>
      <c r="K45" s="179"/>
      <c r="L45" s="17" ph="1"/>
      <c r="M45" s="65" t="s">
        <v>40</v>
      </c>
      <c r="N45" s="66">
        <f>K35</f>
        <v>5</v>
      </c>
      <c r="O45" s="14"/>
      <c r="P45" s="14"/>
      <c r="Q45" s="14"/>
      <c r="R45" s="14"/>
      <c r="S45" s="14"/>
      <c r="T45" s="14"/>
    </row>
    <row r="46" spans="1:21" ht="13.5" customHeight="1" thickBot="1">
      <c r="A46" s="14"/>
      <c r="B46" s="14"/>
      <c r="C46" s="14"/>
      <c r="D46" s="14"/>
      <c r="E46" s="14"/>
      <c r="F46" s="67"/>
      <c r="G46" s="68"/>
      <c r="H46" s="67"/>
      <c r="I46" s="67"/>
      <c r="J46" s="68"/>
      <c r="K46" s="68"/>
      <c r="L46" s="17" ph="1"/>
      <c r="M46" s="69" t="s">
        <v>41</v>
      </c>
      <c r="N46" s="70">
        <f>K41</f>
        <v>5</v>
      </c>
      <c r="O46" s="14"/>
      <c r="P46" s="14"/>
      <c r="Q46" s="14"/>
      <c r="R46" s="14"/>
      <c r="S46" s="14"/>
      <c r="T46" s="14"/>
    </row>
    <row r="47" spans="1:21" ht="13.5" customHeight="1">
      <c r="A47" s="14"/>
      <c r="B47" s="14"/>
      <c r="C47" s="14"/>
      <c r="D47" s="14"/>
      <c r="E47" s="14"/>
      <c r="F47" s="14">
        <f>K11</f>
        <v>5</v>
      </c>
      <c r="G47" s="14">
        <f>K17</f>
        <v>5</v>
      </c>
      <c r="H47" s="14">
        <f>K23</f>
        <v>5</v>
      </c>
      <c r="I47" s="71">
        <f>K29</f>
        <v>5</v>
      </c>
      <c r="J47" s="14">
        <f>K35</f>
        <v>5</v>
      </c>
      <c r="K47" s="14">
        <f>K41</f>
        <v>5</v>
      </c>
      <c r="L47" s="17" ph="1"/>
      <c r="M47" s="14"/>
      <c r="N47" s="14"/>
      <c r="O47" s="14"/>
      <c r="P47" s="14"/>
      <c r="Q47" s="14"/>
      <c r="R47" s="14"/>
      <c r="S47" s="14"/>
      <c r="T47" s="14"/>
    </row>
    <row r="48" spans="1:21" ht="13.5" customHeight="1">
      <c r="A48" s="14"/>
      <c r="B48" s="14"/>
      <c r="C48" s="14"/>
      <c r="D48" s="14"/>
      <c r="E48" s="14"/>
      <c r="F48" s="14"/>
      <c r="G48" s="14"/>
      <c r="H48" s="14"/>
      <c r="I48" s="14"/>
      <c r="J48" s="14" ph="1"/>
      <c r="K48" s="17" ph="1"/>
      <c r="L48" s="17" ph="1"/>
      <c r="M48" s="14"/>
      <c r="N48" s="14"/>
      <c r="O48" s="14"/>
      <c r="P48" s="14"/>
      <c r="Q48" s="14"/>
      <c r="R48" s="14"/>
      <c r="S48" s="14"/>
      <c r="T48" s="14"/>
    </row>
    <row r="49" spans="10:12" ht="13.5" customHeight="1">
      <c r="K49" s="3" ph="1"/>
      <c r="L49" s="3" ph="1"/>
    </row>
    <row r="50" spans="10:12" ht="13.5" customHeight="1">
      <c r="J50" ph="1"/>
      <c r="K50" s="3" ph="1"/>
      <c r="L50" s="3" ph="1"/>
    </row>
    <row r="51" spans="10:12" ht="13.5" customHeight="1">
      <c r="K51" s="3" ph="1"/>
      <c r="L51" s="3" ph="1"/>
    </row>
    <row r="52" spans="10:12" ht="13.5" customHeight="1">
      <c r="K52" s="3" ph="1"/>
      <c r="L52" s="3" ph="1"/>
    </row>
    <row r="53" spans="10:12" ht="13.5" customHeight="1">
      <c r="J53" ph="1"/>
      <c r="K53" s="3" ph="1"/>
      <c r="L53" s="3" ph="1"/>
    </row>
    <row r="54" spans="10:12" ht="13.5" customHeight="1">
      <c r="K54" s="3" ph="1"/>
      <c r="L54" s="3" ph="1"/>
    </row>
    <row r="55" spans="10:12" ht="13.5" customHeight="1">
      <c r="J55" ph="1"/>
      <c r="K55" s="3" ph="1"/>
    </row>
    <row r="56" spans="10:12" ht="13.5" customHeight="1">
      <c r="K56" s="3" ph="1"/>
    </row>
    <row r="57" spans="10:12" ht="13.5" customHeight="1">
      <c r="J57" ph="1"/>
      <c r="K57" s="3" ph="1"/>
    </row>
    <row r="58" spans="10:12" ht="13.5" customHeight="1"/>
    <row r="59" spans="10:12" ht="13.5" customHeight="1">
      <c r="J59" ph="1"/>
      <c r="K59" s="3" ph="1"/>
    </row>
    <row r="60" spans="10:12" ht="13.5" customHeight="1">
      <c r="K60" s="3" ph="1"/>
    </row>
    <row r="61" spans="10:12" ht="13.5" customHeight="1">
      <c r="J61" ph="1"/>
      <c r="K61" s="3" ph="1"/>
    </row>
    <row r="62" spans="10:12" ht="13.5" customHeight="1">
      <c r="K62" s="3" ph="1"/>
    </row>
    <row r="63" spans="10:12" ht="13.5" customHeight="1">
      <c r="J63" ph="1"/>
      <c r="K63" s="3" ph="1"/>
    </row>
    <row r="64" spans="10:12" ht="13.5" customHeight="1">
      <c r="K64" s="3" ph="1"/>
    </row>
    <row r="65" spans="10:12" ht="13.5" customHeight="1">
      <c r="J65" ph="1"/>
      <c r="K65" s="3" ph="1"/>
    </row>
    <row r="66" spans="10:12" ht="13.5" customHeight="1">
      <c r="K66" s="3" ph="1"/>
    </row>
    <row r="67" spans="10:12" ht="13.5" customHeight="1">
      <c r="J67" ph="1"/>
      <c r="K67" s="3" ph="1"/>
    </row>
    <row r="68" spans="10:12" ht="13.5" customHeight="1">
      <c r="K68" s="3" ph="1"/>
    </row>
    <row r="69" spans="10:12" ht="13.5" customHeight="1">
      <c r="J69" ph="1"/>
      <c r="K69" s="3" ph="1"/>
    </row>
    <row r="70" spans="10:12" ht="13.5" customHeight="1">
      <c r="K70" s="3" ph="1"/>
    </row>
    <row r="71" spans="10:12" ht="13.5" customHeight="1">
      <c r="J71" ph="1"/>
      <c r="K71" s="3" ph="1"/>
    </row>
    <row r="72" spans="10:12" ht="13.5" customHeight="1">
      <c r="K72" s="3" ph="1"/>
      <c r="L72" s="3" ph="1"/>
    </row>
    <row r="73" spans="10:12" ht="13.5" customHeight="1">
      <c r="J73" ph="1"/>
      <c r="K73" s="3" ph="1"/>
      <c r="L73" s="3" ph="1"/>
    </row>
    <row r="74" spans="10:12" ht="13.5" customHeight="1">
      <c r="K74" s="3" ph="1"/>
      <c r="L74" s="3" ph="1"/>
    </row>
    <row r="75" spans="10:12" ht="13.5" customHeight="1">
      <c r="J75" ph="1"/>
      <c r="K75" s="3" ph="1"/>
      <c r="L75" s="3" ph="1"/>
    </row>
    <row r="76" spans="10:12" ht="13.5" customHeight="1">
      <c r="K76" s="3" ph="1"/>
      <c r="L76" s="3" ph="1"/>
    </row>
    <row r="77" spans="10:12" ht="14.25" customHeight="1">
      <c r="J77" ph="1"/>
      <c r="K77" s="3" ph="1"/>
      <c r="L77" s="3" ph="1"/>
    </row>
    <row r="78" spans="10:12" ht="20.399999999999999">
      <c r="K78" ph="1"/>
      <c r="L78" ph="1"/>
    </row>
  </sheetData>
  <sheetProtection algorithmName="SHA-512" hashValue="JK1LYyWLtKdTw/gqA7lKErDZR9FCtJP5LO74KcFyhr1Ok38IZU4mDYj9C9nC6TJTlCZWQ5BWuuYD3UTCkKSkPA==" saltValue="ZbJRsbcGmITquZDcAQBR4A==" spinCount="100000" sheet="1" objects="1" scenarios="1" selectLockedCells="1"/>
  <mergeCells count="25">
    <mergeCell ref="Q31:Q33"/>
    <mergeCell ref="P31:P33"/>
    <mergeCell ref="F2:J2"/>
    <mergeCell ref="N1:R1"/>
    <mergeCell ref="J29:J33"/>
    <mergeCell ref="M29:O29"/>
    <mergeCell ref="O31:O33"/>
    <mergeCell ref="M31:M33"/>
    <mergeCell ref="N31:N33"/>
    <mergeCell ref="F4:F7"/>
    <mergeCell ref="G4:G7"/>
    <mergeCell ref="H4:H7"/>
    <mergeCell ref="I4:I7"/>
    <mergeCell ref="J4:J7"/>
    <mergeCell ref="J41:J45"/>
    <mergeCell ref="K41:K45"/>
    <mergeCell ref="K35:K39"/>
    <mergeCell ref="K29:K33"/>
    <mergeCell ref="K11:K15"/>
    <mergeCell ref="K23:K27"/>
    <mergeCell ref="K17:K21"/>
    <mergeCell ref="J35:J39"/>
    <mergeCell ref="J11:J15"/>
    <mergeCell ref="J17:J21"/>
    <mergeCell ref="J23:J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アセスメント</vt:lpstr>
      <vt:lpstr>個別シート</vt:lpstr>
      <vt:lpstr>消さないでね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しゆ</dc:creator>
  <cp:lastModifiedBy>owner</cp:lastModifiedBy>
  <cp:lastPrinted>2023-08-19T06:12:53Z</cp:lastPrinted>
  <dcterms:created xsi:type="dcterms:W3CDTF">2020-08-13T01:59:00Z</dcterms:created>
  <dcterms:modified xsi:type="dcterms:W3CDTF">2023-08-19T15:30:42Z</dcterms:modified>
</cp:coreProperties>
</file>